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045" activeTab="0"/>
  </bookViews>
  <sheets>
    <sheet name="April 2013_ Detailed" sheetId="1" r:id="rId1"/>
    <sheet name="April 2013_Summary " sheetId="2" r:id="rId2"/>
  </sheets>
  <definedNames>
    <definedName name="_xlnm.Print_Titles" localSheetId="0">'April 2013_ Detailed'!$1:$4</definedName>
    <definedName name="_xlnm.Print_Titles" localSheetId="1">'April 2013_Summary '!$1:$4</definedName>
  </definedNames>
  <calcPr fullCalcOnLoad="1"/>
</workbook>
</file>

<file path=xl/comments1.xml><?xml version="1.0" encoding="utf-8"?>
<comments xmlns="http://schemas.openxmlformats.org/spreadsheetml/2006/main">
  <authors>
    <author>LAGA</author>
    <author>AIME</author>
    <author>EKANE</author>
    <author>Aim?</author>
    <author>SIRRI</author>
    <author>KKD Windows7 V.7_x64</author>
  </authors>
  <commentList>
    <comment ref="F370" authorId="0">
      <text>
        <r>
          <rPr>
            <b/>
            <sz val="8"/>
            <rFont val="Tahoma"/>
            <family val="0"/>
          </rPr>
          <t>LAGA: credit was transferred from a call box</t>
        </r>
        <r>
          <rPr>
            <sz val="8"/>
            <rFont val="Tahoma"/>
            <family val="0"/>
          </rPr>
          <t xml:space="preserve">
</t>
        </r>
      </text>
    </comment>
    <comment ref="B1124" authorId="0">
      <text>
        <r>
          <rPr>
            <b/>
            <sz val="8"/>
            <rFont val="Tahoma"/>
            <family val="0"/>
          </rPr>
          <t>LAGA: 483.6 fcfa x 82.72USD = 40,000</t>
        </r>
        <r>
          <rPr>
            <sz val="8"/>
            <rFont val="Tahoma"/>
            <family val="0"/>
          </rPr>
          <t xml:space="preserve">
</t>
        </r>
      </text>
    </comment>
    <comment ref="C1230" authorId="1">
      <text>
        <r>
          <rPr>
            <b/>
            <sz val="9"/>
            <rFont val="Tahoma"/>
            <family val="2"/>
          </rPr>
          <t>AIME:bonus to Fowambeng MINFOF for participating in the baboon operation in Douala</t>
        </r>
        <r>
          <rPr>
            <sz val="9"/>
            <rFont val="Tahoma"/>
            <family val="2"/>
          </rPr>
          <t xml:space="preserve">
</t>
        </r>
      </text>
    </comment>
    <comment ref="C1678" authorId="1">
      <text>
        <r>
          <rPr>
            <b/>
            <sz val="9"/>
            <rFont val="Tahoma"/>
            <family val="2"/>
          </rPr>
          <t>AIME: external assistance to MDL Ebougue to escort the dealer from the gendarmerie to court</t>
        </r>
        <r>
          <rPr>
            <sz val="9"/>
            <rFont val="Tahoma"/>
            <family val="2"/>
          </rPr>
          <t xml:space="preserve">
</t>
        </r>
      </text>
    </comment>
    <comment ref="C188" authorId="1">
      <text>
        <r>
          <rPr>
            <b/>
            <sz val="9"/>
            <rFont val="Tahoma"/>
            <family val="2"/>
          </rPr>
          <t>LAGA: bonus to i25 for participating in the Douala baboon operation</t>
        </r>
        <r>
          <rPr>
            <sz val="9"/>
            <rFont val="Tahoma"/>
            <family val="2"/>
          </rPr>
          <t xml:space="preserve">
</t>
        </r>
      </text>
    </comment>
    <comment ref="C1374" authorId="0">
      <text>
        <r>
          <rPr>
            <b/>
            <sz val="8"/>
            <rFont val="Tahoma"/>
            <family val="0"/>
          </rPr>
          <t>djimi: follow up djoum case.</t>
        </r>
        <r>
          <rPr>
            <sz val="8"/>
            <rFont val="Tahoma"/>
            <family val="0"/>
          </rPr>
          <t xml:space="preserve">
</t>
        </r>
      </text>
    </comment>
    <comment ref="C1375" authorId="0">
      <text>
        <r>
          <rPr>
            <b/>
            <sz val="8"/>
            <rFont val="Tahoma"/>
            <family val="0"/>
          </rPr>
          <t>Djimi: follow up djoum case</t>
        </r>
        <r>
          <rPr>
            <sz val="8"/>
            <rFont val="Tahoma"/>
            <family val="0"/>
          </rPr>
          <t xml:space="preserve">
</t>
        </r>
      </text>
    </comment>
    <comment ref="C1376" authorId="0">
      <text>
        <r>
          <rPr>
            <b/>
            <sz val="8"/>
            <rFont val="Tahoma"/>
            <family val="0"/>
          </rPr>
          <t>Djimi: follow up Yaounde case.</t>
        </r>
        <r>
          <rPr>
            <sz val="8"/>
            <rFont val="Tahoma"/>
            <family val="0"/>
          </rPr>
          <t xml:space="preserve">
</t>
        </r>
      </text>
    </comment>
    <comment ref="C1377" authorId="0">
      <text>
        <r>
          <rPr>
            <b/>
            <sz val="8"/>
            <rFont val="Tahoma"/>
            <family val="0"/>
          </rPr>
          <t>Me. Tambe: follow up limbe operation.</t>
        </r>
        <r>
          <rPr>
            <sz val="8"/>
            <rFont val="Tahoma"/>
            <family val="0"/>
          </rPr>
          <t xml:space="preserve">
</t>
        </r>
      </text>
    </comment>
    <comment ref="C1378" authorId="0">
      <text>
        <r>
          <rPr>
            <b/>
            <sz val="8"/>
            <rFont val="Tahoma"/>
            <family val="0"/>
          </rPr>
          <t>Me. Tambe: follow up limbe operation.</t>
        </r>
        <r>
          <rPr>
            <sz val="8"/>
            <rFont val="Tahoma"/>
            <family val="0"/>
          </rPr>
          <t xml:space="preserve">
</t>
        </r>
      </text>
    </comment>
    <comment ref="C1379" authorId="0">
      <text>
        <r>
          <rPr>
            <b/>
            <sz val="8"/>
            <rFont val="Tahoma"/>
            <family val="0"/>
          </rPr>
          <t>LAGA: follow up Limbe pangolin scales op</t>
        </r>
        <r>
          <rPr>
            <sz val="8"/>
            <rFont val="Tahoma"/>
            <family val="0"/>
          </rPr>
          <t xml:space="preserve">
</t>
        </r>
      </text>
    </comment>
    <comment ref="C1388" authorId="1">
      <text>
        <r>
          <rPr>
            <b/>
            <sz val="9"/>
            <rFont val="Tahoma"/>
            <family val="2"/>
          </rPr>
          <t>AIME: took clando. Informed Arrey and Ofir</t>
        </r>
        <r>
          <rPr>
            <sz val="9"/>
            <rFont val="Tahoma"/>
            <family val="2"/>
          </rPr>
          <t xml:space="preserve">
</t>
        </r>
      </text>
    </comment>
    <comment ref="C1407" authorId="1">
      <text>
        <r>
          <rPr>
            <b/>
            <sz val="9"/>
            <rFont val="Tahoma"/>
            <family val="2"/>
          </rPr>
          <t>Ania: Chief of post of Djoum for the case of Chingo and others in Ebolowa</t>
        </r>
        <r>
          <rPr>
            <sz val="9"/>
            <rFont val="Tahoma"/>
            <family val="2"/>
          </rPr>
          <t xml:space="preserve">
</t>
        </r>
      </text>
    </comment>
    <comment ref="C1408" authorId="1">
      <text>
        <r>
          <rPr>
            <b/>
            <sz val="9"/>
            <rFont val="Tahoma"/>
            <family val="2"/>
          </rPr>
          <t xml:space="preserve">Ania: Chief of post of Djoum for the case of Chingo and others in Ebolowa
</t>
        </r>
      </text>
    </comment>
    <comment ref="C1410" authorId="1">
      <text>
        <r>
          <rPr>
            <b/>
            <sz val="9"/>
            <rFont val="Tahoma"/>
            <family val="2"/>
          </rPr>
          <t xml:space="preserve">Ania: Chief of post of Djoum for the case of Chingo and others in Ebolowa
</t>
        </r>
      </text>
    </comment>
    <comment ref="C1411" authorId="1">
      <text>
        <r>
          <rPr>
            <b/>
            <sz val="9"/>
            <rFont val="Tahoma"/>
            <family val="2"/>
          </rPr>
          <t xml:space="preserve">Ania: Chief of post of Djoum for the case of Chingo and others in Ebolowa
</t>
        </r>
      </text>
    </comment>
    <comment ref="C1502" authorId="1">
      <text>
        <r>
          <rPr>
            <b/>
            <sz val="9"/>
            <rFont val="Tahoma"/>
            <family val="2"/>
          </rPr>
          <t xml:space="preserve">Ania: Chief of post of Djoum for the case of Chingo and others in Ebolowa
</t>
        </r>
      </text>
    </comment>
    <comment ref="C1503" authorId="1">
      <text>
        <r>
          <rPr>
            <b/>
            <sz val="9"/>
            <rFont val="Tahoma"/>
            <family val="2"/>
          </rPr>
          <t xml:space="preserve">Ania: Chief of post of Djoum for the case of Chingo and others in Ebolowa
</t>
        </r>
      </text>
    </comment>
    <comment ref="C1525" authorId="1">
      <text>
        <r>
          <rPr>
            <b/>
            <sz val="9"/>
            <rFont val="Tahoma"/>
            <family val="2"/>
          </rPr>
          <t xml:space="preserve">CARINE:Depo from Mvan at arrival in Yaoundé, coming from Abong-Mbang late in the night
</t>
        </r>
      </text>
    </comment>
    <comment ref="C1557" authorId="2">
      <text>
        <r>
          <rPr>
            <b/>
            <sz val="9"/>
            <rFont val="Tahoma"/>
            <family val="2"/>
          </rPr>
          <t>EKANE:Took special taxi, left Yaoundé at 8:30pm and Arrived Douala at 12:30midnight for limbe operation</t>
        </r>
        <r>
          <rPr>
            <sz val="9"/>
            <rFont val="Tahoma"/>
            <family val="2"/>
          </rPr>
          <t xml:space="preserve">
</t>
        </r>
      </text>
    </comment>
    <comment ref="C1578" authorId="1">
      <text>
        <r>
          <rPr>
            <b/>
            <sz val="9"/>
            <rFont val="Tahoma"/>
            <family val="2"/>
          </rPr>
          <t xml:space="preserve">Ania: Chief of post of Djoum for the case of Chingo and others in Ebolowa
</t>
        </r>
      </text>
    </comment>
    <comment ref="C1662" authorId="1">
      <text>
        <r>
          <rPr>
            <b/>
            <sz val="9"/>
            <rFont val="Tahoma"/>
            <family val="2"/>
          </rPr>
          <t>AIME: case file of SAMA and 15 copies of MOU</t>
        </r>
        <r>
          <rPr>
            <sz val="9"/>
            <rFont val="Tahoma"/>
            <family val="2"/>
          </rPr>
          <t xml:space="preserve">
</t>
        </r>
      </text>
    </comment>
    <comment ref="C1663" authorId="1">
      <text>
        <r>
          <rPr>
            <b/>
            <sz val="9"/>
            <rFont val="Tahoma"/>
            <family val="2"/>
          </rPr>
          <t>AIME: Budget form</t>
        </r>
        <r>
          <rPr>
            <sz val="9"/>
            <rFont val="Tahoma"/>
            <family val="2"/>
          </rPr>
          <t xml:space="preserve">
</t>
        </r>
      </text>
    </comment>
    <comment ref="C1665" authorId="1">
      <text>
        <r>
          <rPr>
            <b/>
            <sz val="9"/>
            <rFont val="Tahoma"/>
            <family val="2"/>
          </rPr>
          <t>CARINE:Photocopy of the whole two sea turtles cases of Kribi and the BINGONO ANGO case files</t>
        </r>
        <r>
          <rPr>
            <sz val="9"/>
            <rFont val="Tahoma"/>
            <family val="2"/>
          </rPr>
          <t xml:space="preserve">
</t>
        </r>
      </text>
    </comment>
    <comment ref="C1667" authorId="2">
      <text>
        <r>
          <rPr>
            <b/>
            <sz val="9"/>
            <rFont val="Tahoma"/>
            <family val="2"/>
          </rPr>
          <t>EKANE:photocopy of PV at 50frs per page</t>
        </r>
        <r>
          <rPr>
            <sz val="9"/>
            <rFont val="Tahoma"/>
            <family val="2"/>
          </rPr>
          <t xml:space="preserve">
</t>
        </r>
      </text>
    </comment>
    <comment ref="C1670" authorId="2">
      <text>
        <r>
          <rPr>
            <b/>
            <sz val="9"/>
            <rFont val="Tahoma"/>
            <family val="2"/>
          </rPr>
          <t>EKANE:bought a text book for official letters</t>
        </r>
        <r>
          <rPr>
            <sz val="9"/>
            <rFont val="Tahoma"/>
            <family val="2"/>
          </rPr>
          <t xml:space="preserve">
</t>
        </r>
      </text>
    </comment>
    <comment ref="C1986" authorId="2">
      <text>
        <r>
          <rPr>
            <b/>
            <sz val="9"/>
            <rFont val="Tahoma"/>
            <family val="2"/>
          </rPr>
          <t>EKANE:took a video coverage for the Chinese Giant Pangolin operation.</t>
        </r>
        <r>
          <rPr>
            <sz val="9"/>
            <rFont val="Tahoma"/>
            <family val="2"/>
          </rPr>
          <t xml:space="preserve">
</t>
        </r>
      </text>
    </comment>
    <comment ref="C1674" authorId="1">
      <text>
        <r>
          <rPr>
            <b/>
            <sz val="9"/>
            <rFont val="Tahoma"/>
            <family val="2"/>
          </rPr>
          <t>i25: jail visits  to verify for dealers are  behind bars  in Douala after operation</t>
        </r>
        <r>
          <rPr>
            <sz val="9"/>
            <rFont val="Tahoma"/>
            <family val="2"/>
          </rPr>
          <t xml:space="preserve">
</t>
        </r>
      </text>
    </comment>
    <comment ref="F1685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686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687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688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689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690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691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692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693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694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695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696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699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00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01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02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03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04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05" authorId="3">
      <text>
        <r>
          <rPr>
            <b/>
            <sz val="9"/>
            <rFont val="Tahoma"/>
            <family val="2"/>
          </rPr>
          <t>Tambe: Transport and logistics from Kumba to Limbe for the pangolin scales</t>
        </r>
        <r>
          <rPr>
            <sz val="9"/>
            <rFont val="Tahoma"/>
            <family val="2"/>
          </rPr>
          <t xml:space="preserve">
</t>
        </r>
      </text>
    </comment>
    <comment ref="F1706" authorId="3">
      <text>
        <r>
          <rPr>
            <b/>
            <sz val="9"/>
            <rFont val="Tahoma"/>
            <family val="2"/>
          </rPr>
          <t>Tambe: Transport and logistics from Kumba to Limbe for the pangolin scales</t>
        </r>
        <r>
          <rPr>
            <sz val="9"/>
            <rFont val="Tahoma"/>
            <family val="2"/>
          </rPr>
          <t xml:space="preserve">
</t>
        </r>
      </text>
    </comment>
    <comment ref="F1707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08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12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713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714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715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716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717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718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19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20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721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725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26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27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28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29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30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31" authorId="3">
      <text>
        <r>
          <rPr>
            <b/>
            <sz val="9"/>
            <rFont val="Tahoma"/>
            <family val="2"/>
          </rPr>
          <t>Tambe: Transport and logistics from Kumba to Limbe for the pangolin scales</t>
        </r>
        <r>
          <rPr>
            <sz val="9"/>
            <rFont val="Tahoma"/>
            <family val="2"/>
          </rPr>
          <t xml:space="preserve">
</t>
        </r>
      </text>
    </comment>
    <comment ref="F1732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33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34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38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739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740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741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42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43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746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47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48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49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50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54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755" authorId="3">
      <text>
        <r>
          <rPr>
            <b/>
            <sz val="9"/>
            <rFont val="Tahoma"/>
            <family val="2"/>
          </rPr>
          <t>Ania: Transport and logistics from Yaounde to Ebolowa for the case of Edjenguele and others</t>
        </r>
      </text>
    </comment>
    <comment ref="F1756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757" authorId="3">
      <text>
        <r>
          <rPr>
            <b/>
            <sz val="9"/>
            <rFont val="Tahoma"/>
            <family val="2"/>
          </rPr>
          <t>Ekane: Transport and logistics from Yaounde to Bertoua for the case of Nguiliwou</t>
        </r>
      </text>
    </comment>
    <comment ref="F1758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759" authorId="3">
      <text>
        <r>
          <rPr>
            <b/>
            <sz val="9"/>
            <rFont val="Tahoma"/>
            <family val="2"/>
          </rPr>
          <t>Carine: Transport and logistics from Yaounde to Bertoua for the case of Mohamadou Bello</t>
        </r>
      </text>
    </comment>
    <comment ref="F1760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61" authorId="3">
      <text>
        <r>
          <rPr>
            <b/>
            <sz val="9"/>
            <rFont val="Tahoma"/>
            <family val="2"/>
          </rPr>
          <t>Ania: Transport and logistics from Yaounde to Djoum for the case of Moubarack and Essono</t>
        </r>
        <r>
          <rPr>
            <sz val="9"/>
            <rFont val="Tahoma"/>
            <family val="2"/>
          </rPr>
          <t xml:space="preserve">
</t>
        </r>
      </text>
    </comment>
    <comment ref="F1762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763" authorId="3">
      <text>
        <r>
          <rPr>
            <b/>
            <sz val="9"/>
            <rFont val="Tahoma"/>
            <family val="2"/>
          </rPr>
          <t>Ania: Transport and logistics from Yaounde to Abong-Mang for the case of Aladji Moussa</t>
        </r>
      </text>
    </comment>
    <comment ref="F1764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67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68" authorId="3">
      <text>
        <r>
          <rPr>
            <b/>
            <sz val="9"/>
            <rFont val="Tahoma"/>
            <family val="2"/>
          </rPr>
          <t>Ania: Transport and logistics from Yaounde to Ebolowa for the case of Chingo and others</t>
        </r>
      </text>
    </comment>
    <comment ref="F1769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70" authorId="3">
      <text>
        <r>
          <rPr>
            <b/>
            <sz val="9"/>
            <rFont val="Tahoma"/>
            <family val="2"/>
          </rPr>
          <t>Carine: Transport and logistics from Yaounde to Bertoua for the case of Aye Mondo</t>
        </r>
      </text>
    </comment>
    <comment ref="F1771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72" authorId="3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773" authorId="3">
      <text>
        <r>
          <rPr>
            <b/>
            <sz val="9"/>
            <rFont val="Tahoma"/>
            <family val="2"/>
          </rPr>
          <t>Tambe: Transport and logistics from Kumba to Limbe for the pangolin scales</t>
        </r>
        <r>
          <rPr>
            <sz val="9"/>
            <rFont val="Tahoma"/>
            <family val="2"/>
          </rPr>
          <t xml:space="preserve">
</t>
        </r>
      </text>
    </comment>
    <comment ref="F1774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C1775" authorId="3">
      <text>
        <r>
          <rPr>
            <b/>
            <sz val="9"/>
            <rFont val="Tahoma"/>
            <family val="2"/>
          </rPr>
          <t>Aimé: Mineral water at yokadouma</t>
        </r>
        <r>
          <rPr>
            <sz val="9"/>
            <rFont val="Tahoma"/>
            <family val="2"/>
          </rPr>
          <t xml:space="preserve">
</t>
        </r>
      </text>
    </comment>
    <comment ref="F1775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76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C1777" authorId="3">
      <text>
        <r>
          <rPr>
            <b/>
            <sz val="9"/>
            <rFont val="Tahoma"/>
            <family val="2"/>
          </rPr>
          <t>Aimé: Mineral water at yokadouma</t>
        </r>
        <r>
          <rPr>
            <sz val="9"/>
            <rFont val="Tahoma"/>
            <family val="2"/>
          </rPr>
          <t xml:space="preserve">
</t>
        </r>
      </text>
    </comment>
    <comment ref="F1777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C1778" authorId="3">
      <text>
        <r>
          <rPr>
            <b/>
            <sz val="9"/>
            <rFont val="Tahoma"/>
            <family val="2"/>
          </rPr>
          <t>Aimé: Mineral water at yokadouma</t>
        </r>
        <r>
          <rPr>
            <sz val="9"/>
            <rFont val="Tahoma"/>
            <family val="2"/>
          </rPr>
          <t xml:space="preserve">
</t>
        </r>
      </text>
    </comment>
    <comment ref="F1778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79" authorId="3">
      <text>
        <r>
          <rPr>
            <b/>
            <sz val="9"/>
            <rFont val="Tahoma"/>
            <family val="2"/>
          </rPr>
          <t>Ania: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C1783" authorId="1">
      <text>
        <r>
          <rPr>
            <b/>
            <sz val="9"/>
            <rFont val="Tahoma"/>
            <family val="2"/>
          </rPr>
          <t>Djimi: Professional fees for the case of Essone Martin in Djoum</t>
        </r>
        <r>
          <rPr>
            <sz val="9"/>
            <rFont val="Tahoma"/>
            <family val="2"/>
          </rPr>
          <t xml:space="preserve">
</t>
        </r>
      </text>
    </comment>
    <comment ref="C1784" authorId="1">
      <text>
        <r>
          <rPr>
            <b/>
            <sz val="9"/>
            <rFont val="Tahoma"/>
            <family val="2"/>
          </rPr>
          <t xml:space="preserve">AIME: Professional fees for the case of Elima in Douala
</t>
        </r>
        <r>
          <rPr>
            <sz val="9"/>
            <rFont val="Tahoma"/>
            <family val="2"/>
          </rPr>
          <t xml:space="preserve">
</t>
        </r>
      </text>
    </comment>
    <comment ref="C1792" authorId="4">
      <text>
        <r>
          <rPr>
            <b/>
            <sz val="8"/>
            <rFont val="Tahoma"/>
            <family val="0"/>
          </rPr>
          <t>Aime: Douala baboon   Operations  bonus</t>
        </r>
      </text>
    </comment>
    <comment ref="C1797" authorId="4">
      <text>
        <r>
          <rPr>
            <b/>
            <sz val="8"/>
            <rFont val="Tahoma"/>
            <family val="0"/>
          </rPr>
          <t>Alain: Doum Ivory Operations bonus</t>
        </r>
      </text>
    </comment>
    <comment ref="C1802" authorId="4">
      <text>
        <r>
          <rPr>
            <b/>
            <sz val="8"/>
            <rFont val="Tahoma"/>
            <family val="0"/>
          </rPr>
          <t>Ekane:Djoum Ivory operations bonus</t>
        </r>
      </text>
    </comment>
    <comment ref="C1819" authorId="0">
      <text>
        <r>
          <rPr>
            <b/>
            <sz val="8"/>
            <rFont val="Tahoma"/>
            <family val="0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854" authorId="0">
      <text>
        <r>
          <rPr>
            <b/>
            <sz val="8"/>
            <rFont val="Tahoma"/>
            <family val="0"/>
          </rPr>
          <t>Anna: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862" authorId="0">
      <text>
        <r>
          <rPr>
            <b/>
            <sz val="8"/>
            <rFont val="Tahoma"/>
            <family val="0"/>
          </rPr>
          <t>Anna: Labour day celebrations arrangements</t>
        </r>
        <r>
          <rPr>
            <sz val="8"/>
            <rFont val="Tahoma"/>
            <family val="0"/>
          </rPr>
          <t xml:space="preserve">
</t>
        </r>
      </text>
    </comment>
    <comment ref="C1866" authorId="5">
      <text>
        <r>
          <rPr>
            <b/>
            <sz val="9"/>
            <rFont val="Tahoma"/>
            <family val="0"/>
          </rPr>
          <t>Anna: work in cybercafe during black out in the office to update and upload slideshow on the website.</t>
        </r>
        <r>
          <rPr>
            <sz val="9"/>
            <rFont val="Tahoma"/>
            <family val="0"/>
          </rPr>
          <t xml:space="preserve">
</t>
        </r>
      </text>
    </comment>
    <comment ref="C1896" authorId="5">
      <text>
        <r>
          <rPr>
            <b/>
            <sz val="9"/>
            <rFont val="Tahoma"/>
            <family val="0"/>
          </rPr>
          <t>Anna: special taxi to get food from odza to nsimeyong to tam-tam - Labour day celebration</t>
        </r>
        <r>
          <rPr>
            <sz val="9"/>
            <rFont val="Tahoma"/>
            <family val="0"/>
          </rPr>
          <t xml:space="preserve">
</t>
        </r>
      </text>
    </comment>
    <comment ref="C1991" authorId="5">
      <text>
        <r>
          <rPr>
            <b/>
            <sz val="9"/>
            <rFont val="Tahoma"/>
            <family val="2"/>
          </rPr>
          <t xml:space="preserve">Anna: photocopy of newspaper 13 pages for 25frs
=13 x 25 =325frs </t>
        </r>
        <r>
          <rPr>
            <sz val="9"/>
            <rFont val="Tahoma"/>
            <family val="2"/>
          </rPr>
          <t xml:space="preserve">
</t>
        </r>
      </text>
    </comment>
    <comment ref="C1992" authorId="5">
      <text>
        <r>
          <rPr>
            <b/>
            <sz val="9"/>
            <rFont val="Tahoma"/>
            <family val="2"/>
          </rPr>
          <t>Anna: photocopy of books:
-The trouble with Africa= 3 copies
- Global Shadows = 3 copies
=1064 x 15frs
=15960frs</t>
        </r>
        <r>
          <rPr>
            <sz val="9"/>
            <rFont val="Tahoma"/>
            <family val="2"/>
          </rPr>
          <t xml:space="preserve">
</t>
        </r>
      </text>
    </comment>
    <comment ref="C1993" authorId="5">
      <text>
        <r>
          <rPr>
            <b/>
            <sz val="9"/>
            <rFont val="Tahoma"/>
            <family val="2"/>
          </rPr>
          <t>Anna: binding of photocopy of books;
the trouble with Africa x3 copy and
Global shadow x3 copy.
=300 x 6 copies
=2400frs</t>
        </r>
        <r>
          <rPr>
            <sz val="9"/>
            <rFont val="Tahoma"/>
            <family val="2"/>
          </rPr>
          <t xml:space="preserve">
</t>
        </r>
      </text>
    </comment>
    <comment ref="C2503" authorId="5">
      <text>
        <r>
          <rPr>
            <b/>
            <sz val="9"/>
            <rFont val="Tahoma"/>
            <family val="2"/>
          </rPr>
          <t xml:space="preserve">anna: purchase of 22 black polo t-shirt for the celebration of labour day 2013. </t>
        </r>
        <r>
          <rPr>
            <sz val="9"/>
            <rFont val="Tahoma"/>
            <family val="2"/>
          </rPr>
          <t xml:space="preserve">
</t>
        </r>
      </text>
    </comment>
    <comment ref="C2504" authorId="5">
      <text>
        <r>
          <rPr>
            <b/>
            <sz val="9"/>
            <rFont val="Tahoma"/>
            <family val="2"/>
          </rPr>
          <t xml:space="preserve">anna: purchase of 15 white polo t-shirt for the celebration of labour day 2013. </t>
        </r>
        <r>
          <rPr>
            <sz val="9"/>
            <rFont val="Tahoma"/>
            <family val="2"/>
          </rPr>
          <t xml:space="preserve">
</t>
        </r>
      </text>
    </comment>
    <comment ref="C1994" authorId="5">
      <text>
        <r>
          <rPr>
            <b/>
            <sz val="9"/>
            <rFont val="Tahoma"/>
            <family val="2"/>
          </rPr>
          <t xml:space="preserve">anna: purchase of frame to present Anna's  certificate of commendation. </t>
        </r>
        <r>
          <rPr>
            <sz val="9"/>
            <rFont val="Tahoma"/>
            <family val="2"/>
          </rPr>
          <t xml:space="preserve">
</t>
        </r>
      </text>
    </comment>
    <comment ref="C1995" authorId="5">
      <text>
        <r>
          <rPr>
            <b/>
            <sz val="9"/>
            <rFont val="Tahoma"/>
            <family val="2"/>
          </rPr>
          <t>anna: production of professional cards to 14 staff for 1500frs per card.</t>
        </r>
        <r>
          <rPr>
            <sz val="9"/>
            <rFont val="Tahoma"/>
            <family val="2"/>
          </rPr>
          <t xml:space="preserve">
</t>
        </r>
      </text>
    </comment>
    <comment ref="C2505" authorId="5">
      <text>
        <r>
          <rPr>
            <b/>
            <sz val="9"/>
            <rFont val="Tahoma"/>
            <family val="2"/>
          </rPr>
          <t>anna: printing of 37 t-shirt for staff on labour day.</t>
        </r>
        <r>
          <rPr>
            <sz val="9"/>
            <rFont val="Tahoma"/>
            <family val="2"/>
          </rPr>
          <t xml:space="preserve">
</t>
        </r>
      </text>
    </comment>
    <comment ref="C2506" authorId="5">
      <text>
        <r>
          <rPr>
            <b/>
            <sz val="9"/>
            <rFont val="Tahoma"/>
            <family val="2"/>
          </rPr>
          <t>anna: sketching of LAGA logo for printing.</t>
        </r>
        <r>
          <rPr>
            <sz val="9"/>
            <rFont val="Tahoma"/>
            <family val="2"/>
          </rPr>
          <t xml:space="preserve">
</t>
        </r>
      </text>
    </comment>
    <comment ref="C2000" authorId="5">
      <text>
        <r>
          <rPr>
            <b/>
            <sz val="9"/>
            <rFont val="Tahoma"/>
            <family val="2"/>
          </rPr>
          <t>Anna: review of newspaper in the office:
x5 Cameroon tribune =5x400
x5 mutation =5x400
x5 le jour =5x400
x2 the post =2x400
Total =17 newspaper x400
=6800frs
newspaper for media organic system
x2 popoli = 2 x 400 =800frs
x1 eden = 1 x400 =400frs
x1 summit magazine = 1x 1000= 1000
total =9000frs</t>
        </r>
        <r>
          <rPr>
            <sz val="9"/>
            <rFont val="Tahoma"/>
            <family val="2"/>
          </rPr>
          <t xml:space="preserve">
</t>
        </r>
      </text>
    </comment>
    <comment ref="C2001" authorId="5">
      <text>
        <r>
          <rPr>
            <b/>
            <sz val="9"/>
            <rFont val="Tahoma"/>
            <family val="2"/>
          </rPr>
          <t>Anna: review of newspaper in the office:
x5 Cameroon tribune =5x400
x5 mutation =5x400
x5 le jour =5x400
x2 the post =2x400
Total =17 newspaper x400
=6800frs</t>
        </r>
        <r>
          <rPr>
            <sz val="9"/>
            <rFont val="Tahoma"/>
            <family val="2"/>
          </rPr>
          <t xml:space="preserve">
</t>
        </r>
      </text>
    </comment>
    <comment ref="C2002" authorId="5">
      <text>
        <r>
          <rPr>
            <b/>
            <sz val="9"/>
            <rFont val="Tahoma"/>
            <family val="2"/>
          </rPr>
          <t>Anna: review of newspaper in the office:
x5 Cameroon tribune =5x400
x5 mutation =5x400
x5 le jour =5x400
x2 the post =2x400
Total =17 newspaper x400
=6800frs
Newspaper for the media organic system:
x1 popoli newspaper =1x 400
=400frs
=6800 +400
=7200frs</t>
        </r>
        <r>
          <rPr>
            <sz val="9"/>
            <rFont val="Tahoma"/>
            <family val="2"/>
          </rPr>
          <t xml:space="preserve">
</t>
        </r>
      </text>
    </comment>
    <comment ref="C2003" authorId="5">
      <text>
        <r>
          <rPr>
            <b/>
            <sz val="9"/>
            <rFont val="Tahoma"/>
            <family val="2"/>
          </rPr>
          <t>Anna: review of newspaper in the office:
x5 Cameroon tribune =5x400
x5 mutation =5x400
x5 le jour =5x400
x2 the post =2x400
Total =17 newspaper x400
=6800frs</t>
        </r>
        <r>
          <rPr>
            <sz val="9"/>
            <rFont val="Tahoma"/>
            <family val="2"/>
          </rPr>
          <t xml:space="preserve">
</t>
        </r>
      </text>
    </comment>
    <comment ref="C2004" authorId="5">
      <text>
        <r>
          <rPr>
            <b/>
            <sz val="9"/>
            <rFont val="Tahoma"/>
            <family val="2"/>
          </rPr>
          <t>Anna: review of newspaper in the office:
x5 Cameroon tribune =5x400
x5 mutation =5x400
x5 le jour =5x400
x2 the post =2x400
Total =17 newspaper x400
=6800frs
Newspaper for the media organic system:
x1 eden newspaper =1x 400
=400frs
=6800 +400
=7200frs</t>
        </r>
        <r>
          <rPr>
            <sz val="9"/>
            <rFont val="Tahoma"/>
            <family val="2"/>
          </rPr>
          <t xml:space="preserve">
</t>
        </r>
      </text>
    </comment>
    <comment ref="C2082" authorId="0">
      <text>
        <r>
          <rPr>
            <b/>
            <sz val="8"/>
            <rFont val="Tahoma"/>
            <family val="0"/>
          </rPr>
          <t>Ofir: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F2099" authorId="0">
      <text>
        <r>
          <rPr>
            <b/>
            <sz val="8"/>
            <rFont val="Tahoma"/>
            <family val="0"/>
          </rPr>
          <t>LAGA: credit was transferred from a call box due to the absence of credit cards.</t>
        </r>
        <r>
          <rPr>
            <sz val="8"/>
            <rFont val="Tahoma"/>
            <family val="0"/>
          </rPr>
          <t xml:space="preserve">
</t>
        </r>
      </text>
    </comment>
    <comment ref="C2111" authorId="0">
      <text>
        <r>
          <rPr>
            <b/>
            <sz val="8"/>
            <rFont val="Tahoma"/>
            <family val="0"/>
          </rPr>
          <t>Ofir: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2231" authorId="0">
      <text>
        <r>
          <rPr>
            <b/>
            <sz val="8"/>
            <rFont val="Tahoma"/>
            <family val="0"/>
          </rPr>
          <t>ofir: Hired taxi to the ministry for meetings</t>
        </r>
        <r>
          <rPr>
            <sz val="8"/>
            <rFont val="Tahoma"/>
            <family val="0"/>
          </rPr>
          <t xml:space="preserve">
</t>
        </r>
      </text>
    </comment>
    <comment ref="C2293" authorId="0">
      <text>
        <r>
          <rPr>
            <b/>
            <sz val="8"/>
            <rFont val="Tahoma"/>
            <family val="0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407" authorId="0">
      <text>
        <r>
          <rPr>
            <b/>
            <sz val="8"/>
            <rFont val="Tahoma"/>
            <family val="0"/>
          </rPr>
          <t>Arrey: certification of invitation letter of Arthur from Czech republic to Cameroon</t>
        </r>
        <r>
          <rPr>
            <sz val="8"/>
            <rFont val="Tahoma"/>
            <family val="0"/>
          </rPr>
          <t xml:space="preserve">
as volunteer for LAGA</t>
        </r>
      </text>
    </comment>
    <comment ref="C2409" authorId="0">
      <text>
        <r>
          <rPr>
            <b/>
            <sz val="8"/>
            <rFont val="Tahoma"/>
            <family val="0"/>
          </rPr>
          <t>arrey: repairs fees for the repairs of 3 taps in the office.</t>
        </r>
        <r>
          <rPr>
            <sz val="8"/>
            <rFont val="Tahoma"/>
            <family val="0"/>
          </rPr>
          <t xml:space="preserve">
</t>
        </r>
      </text>
    </comment>
    <comment ref="C2410" authorId="0">
      <text>
        <r>
          <rPr>
            <b/>
            <sz val="8"/>
            <rFont val="Tahoma"/>
            <family val="0"/>
          </rPr>
          <t>Arrey:
3 head taps for the outside, toilet and kitchen</t>
        </r>
        <r>
          <rPr>
            <sz val="8"/>
            <rFont val="Tahoma"/>
            <family val="0"/>
          </rPr>
          <t xml:space="preserve">
</t>
        </r>
      </text>
    </comment>
    <comment ref="C2412" authorId="0">
      <text>
        <r>
          <rPr>
            <b/>
            <sz val="8"/>
            <rFont val="Tahoma"/>
            <family val="0"/>
          </rPr>
          <t>Arrey: certification of invitation letter of for David from USA to Cameroon</t>
        </r>
      </text>
    </comment>
    <comment ref="C2413" authorId="0">
      <text>
        <r>
          <rPr>
            <b/>
            <sz val="8"/>
            <rFont val="Tahoma"/>
            <family val="0"/>
          </rPr>
          <t>Arrey: repairs fees for the painting of office main door.</t>
        </r>
        <r>
          <rPr>
            <sz val="8"/>
            <rFont val="Tahoma"/>
            <family val="0"/>
          </rPr>
          <t xml:space="preserve">
</t>
        </r>
      </text>
    </comment>
    <comment ref="C2416" authorId="0">
      <text>
        <r>
          <rPr>
            <b/>
            <sz val="9"/>
            <rFont val="Tahoma"/>
            <family val="0"/>
          </rPr>
          <t xml:space="preserve">Unice: bought a usb key board for office unice computer
</t>
        </r>
        <r>
          <rPr>
            <sz val="9"/>
            <rFont val="Tahoma"/>
            <family val="0"/>
          </rPr>
          <t xml:space="preserve">
</t>
        </r>
      </text>
    </comment>
    <comment ref="C2417" authorId="0">
      <text>
        <r>
          <rPr>
            <b/>
            <sz val="9"/>
            <rFont val="Tahoma"/>
            <family val="0"/>
          </rPr>
          <t>unice: bought a usb mouse for office unice computer</t>
        </r>
        <r>
          <rPr>
            <sz val="9"/>
            <rFont val="Tahoma"/>
            <family val="0"/>
          </rPr>
          <t xml:space="preserve">
</t>
        </r>
      </text>
    </comment>
    <comment ref="C2418" authorId="0">
      <text>
        <r>
          <rPr>
            <b/>
            <sz val="9"/>
            <rFont val="Tahoma"/>
            <family val="0"/>
          </rPr>
          <t>unice: bought two umbrellas for the office</t>
        </r>
        <r>
          <rPr>
            <sz val="9"/>
            <rFont val="Tahoma"/>
            <family val="0"/>
          </rPr>
          <t xml:space="preserve">
</t>
        </r>
      </text>
    </comment>
    <comment ref="C2419" authorId="0">
      <text>
        <r>
          <rPr>
            <b/>
            <sz val="9"/>
            <rFont val="Tahoma"/>
            <family val="0"/>
          </rPr>
          <t>unice: bought a usb mouse for emeline's computer in office</t>
        </r>
        <r>
          <rPr>
            <sz val="9"/>
            <rFont val="Tahoma"/>
            <family val="0"/>
          </rPr>
          <t xml:space="preserve">
</t>
        </r>
      </text>
    </comment>
    <comment ref="C2423" authorId="0">
      <text>
        <r>
          <rPr>
            <b/>
            <sz val="9"/>
            <rFont val="Tahoma"/>
            <family val="0"/>
          </rPr>
          <t xml:space="preserve">unice: bought a computer charger for unice computer   </t>
        </r>
        <r>
          <rPr>
            <sz val="9"/>
            <rFont val="Tahoma"/>
            <family val="0"/>
          </rPr>
          <t xml:space="preserve">
</t>
        </r>
      </text>
    </comment>
    <comment ref="C2425" authorId="0">
      <text>
        <r>
          <rPr>
            <b/>
            <sz val="9"/>
            <rFont val="Tahoma"/>
            <family val="0"/>
          </rPr>
          <t xml:space="preserve">Unice: bought a flexible key board for the office(Unice computer)
</t>
        </r>
        <r>
          <rPr>
            <sz val="9"/>
            <rFont val="Tahoma"/>
            <family val="0"/>
          </rPr>
          <t xml:space="preserve">
</t>
        </r>
      </text>
    </comment>
    <comment ref="C2426" authorId="0">
      <text>
        <r>
          <rPr>
            <b/>
            <sz val="9"/>
            <rFont val="Tahoma"/>
            <family val="0"/>
          </rPr>
          <t xml:space="preserve">unice: photocopied salaries shit for the prossetion of C.N.P.S files
</t>
        </r>
        <r>
          <rPr>
            <sz val="9"/>
            <rFont val="Tahoma"/>
            <family val="0"/>
          </rPr>
          <t xml:space="preserve">
</t>
        </r>
      </text>
    </comment>
    <comment ref="C2427" authorId="0">
      <text>
        <r>
          <rPr>
            <b/>
            <sz val="9"/>
            <rFont val="Tahoma"/>
            <family val="0"/>
          </rPr>
          <t xml:space="preserve">unice: photocopied documents C.N.P.S 
</t>
        </r>
        <r>
          <rPr>
            <sz val="9"/>
            <rFont val="Tahoma"/>
            <family val="0"/>
          </rPr>
          <t xml:space="preserve">
</t>
        </r>
      </text>
    </comment>
    <comment ref="C2510" authorId="5">
      <text>
        <r>
          <rPr>
            <b/>
            <sz val="9"/>
            <rFont val="Tahoma"/>
            <family val="2"/>
          </rPr>
          <t>Anna: first cause ; macedoine and vegetable salad</t>
        </r>
        <r>
          <rPr>
            <sz val="9"/>
            <rFont val="Tahoma"/>
            <family val="2"/>
          </rPr>
          <t xml:space="preserve">
</t>
        </r>
      </text>
    </comment>
    <comment ref="C2511" authorId="5">
      <text>
        <r>
          <rPr>
            <b/>
            <sz val="9"/>
            <rFont val="Tahoma"/>
            <family val="2"/>
          </rPr>
          <t>anna: hiring of cutlery for  lunch.</t>
        </r>
        <r>
          <rPr>
            <sz val="9"/>
            <rFont val="Tahoma"/>
            <family val="2"/>
          </rPr>
          <t xml:space="preserve">
</t>
        </r>
      </text>
    </comment>
    <comment ref="C2512" authorId="5">
      <text>
        <r>
          <rPr>
            <b/>
            <sz val="9"/>
            <rFont val="Tahoma"/>
            <family val="2"/>
          </rPr>
          <t>anna: settling of old expenses (dressing of chairs).</t>
        </r>
        <r>
          <rPr>
            <sz val="9"/>
            <rFont val="Tahoma"/>
            <family val="2"/>
          </rPr>
          <t xml:space="preserve">
</t>
        </r>
      </text>
    </comment>
    <comment ref="C2513" authorId="5">
      <text>
        <r>
          <rPr>
            <b/>
            <sz val="9"/>
            <rFont val="Tahoma"/>
            <family val="2"/>
          </rPr>
          <t>Anna: purchase of fruits - 2 big size of water melon for 1500 each.</t>
        </r>
        <r>
          <rPr>
            <sz val="9"/>
            <rFont val="Tahoma"/>
            <family val="2"/>
          </rPr>
          <t xml:space="preserve">
</t>
        </r>
      </text>
    </comment>
    <comment ref="C2514" authorId="5">
      <text>
        <r>
          <rPr>
            <b/>
            <sz val="9"/>
            <rFont val="Tahoma"/>
            <family val="2"/>
          </rPr>
          <t>anna: purchase of foil paper</t>
        </r>
        <r>
          <rPr>
            <sz val="9"/>
            <rFont val="Tahoma"/>
            <family val="2"/>
          </rPr>
          <t xml:space="preserve">
</t>
        </r>
      </text>
    </comment>
    <comment ref="C2515" authorId="5">
      <text>
        <r>
          <rPr>
            <b/>
            <sz val="9"/>
            <rFont val="Tahoma"/>
            <family val="2"/>
          </rPr>
          <t>anna: purchase of whisky</t>
        </r>
        <r>
          <rPr>
            <sz val="9"/>
            <rFont val="Tahoma"/>
            <family val="2"/>
          </rPr>
          <t xml:space="preserve">
</t>
        </r>
      </text>
    </comment>
    <comment ref="C1203" authorId="2">
      <text>
        <r>
          <rPr>
            <b/>
            <sz val="9"/>
            <rFont val="Tahoma"/>
            <family val="2"/>
          </rPr>
          <t>EKANE:bonus to Dobo Anatole MINFOF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31" authorId="1">
      <text>
        <r>
          <rPr>
            <b/>
            <sz val="9"/>
            <rFont val="Tahoma"/>
            <family val="2"/>
          </rPr>
          <t>AIME:bonus to Atazo U. MINFOF for participating in the baboon operation in Douala</t>
        </r>
        <r>
          <rPr>
            <sz val="9"/>
            <rFont val="Tahoma"/>
            <family val="2"/>
          </rPr>
          <t xml:space="preserve">
</t>
        </r>
      </text>
    </comment>
    <comment ref="C1232" authorId="1">
      <text>
        <r>
          <rPr>
            <b/>
            <sz val="9"/>
            <rFont val="Tahoma"/>
            <family val="2"/>
          </rPr>
          <t>AIME:bonus to Tchamago Alain MINFOF for participating in the baboon operation in Douala</t>
        </r>
        <r>
          <rPr>
            <sz val="9"/>
            <rFont val="Tahoma"/>
            <family val="2"/>
          </rPr>
          <t xml:space="preserve">
</t>
        </r>
      </text>
    </comment>
    <comment ref="C1204" authorId="2">
      <text>
        <r>
          <rPr>
            <b/>
            <sz val="9"/>
            <rFont val="Tahoma"/>
            <family val="2"/>
          </rPr>
          <t>EKANE:bonus to Dassie Benjamin  MINFOF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05" authorId="2">
      <text>
        <r>
          <rPr>
            <b/>
            <sz val="9"/>
            <rFont val="Tahoma"/>
            <family val="2"/>
          </rPr>
          <t>EKANE:bonus to CP Alaonge  Element 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06" authorId="2">
      <text>
        <r>
          <rPr>
            <b/>
            <sz val="9"/>
            <rFont val="Tahoma"/>
            <family val="2"/>
          </rPr>
          <t>EKANE:bonus to SC Tumfack   Element 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07" authorId="2">
      <text>
        <r>
          <rPr>
            <b/>
            <sz val="9"/>
            <rFont val="Tahoma"/>
            <family val="2"/>
          </rPr>
          <t>EKANE:bonus to ajoudant chef  Zeze Element 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08" authorId="2">
      <text>
        <r>
          <rPr>
            <b/>
            <sz val="9"/>
            <rFont val="Tahoma"/>
            <family val="2"/>
          </rPr>
          <t>EKANE:bonus to MDC Adama  Element 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09" authorId="2">
      <text>
        <r>
          <rPr>
            <b/>
            <sz val="9"/>
            <rFont val="Tahoma"/>
            <family val="2"/>
          </rPr>
          <t>EKANE:bonus to MDC Oumarou Alaonge  Element  for participating  in the  Djoum ivory operation</t>
        </r>
        <r>
          <rPr>
            <sz val="9"/>
            <rFont val="Tahoma"/>
            <family val="2"/>
          </rPr>
          <t xml:space="preserve">
</t>
        </r>
      </text>
    </comment>
    <comment ref="C124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 to Nnokoh Matthias for participating in the pangolin operation in limbe</t>
        </r>
      </text>
    </comment>
    <comment ref="C125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 to Kengui Nbom  for participating in the pangolin operation in limbe</t>
        </r>
      </text>
    </comment>
    <comment ref="C1251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Bonus to Ekiti Emmanuel  for participating in the pangolin operation in limbe</t>
        </r>
      </text>
    </comment>
    <comment ref="F1765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66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44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45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22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23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24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697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698" authorId="3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C207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Called Israel.</t>
        </r>
      </text>
    </comment>
    <comment ref="C2072" authorId="0">
      <text>
        <r>
          <rPr>
            <b/>
            <sz val="8"/>
            <rFont val="Tahoma"/>
            <family val="0"/>
          </rPr>
          <t>ofir: Called Nir in Israel.</t>
        </r>
        <r>
          <rPr>
            <sz val="8"/>
            <rFont val="Tahoma"/>
            <family val="0"/>
          </rPr>
          <t xml:space="preserve">
</t>
        </r>
      </text>
    </comment>
    <comment ref="F2072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030" authorId="0">
      <text>
        <r>
          <rPr>
            <b/>
            <sz val="8"/>
            <rFont val="Tahoma"/>
            <family val="0"/>
          </rPr>
          <t>talf: legal department</t>
        </r>
        <r>
          <rPr>
            <sz val="8"/>
            <rFont val="Tahoma"/>
            <family val="0"/>
          </rPr>
          <t xml:space="preserve">
</t>
        </r>
      </text>
    </comment>
    <comment ref="C2031" authorId="0">
      <text>
        <r>
          <rPr>
            <b/>
            <sz val="8"/>
            <rFont val="Tahoma"/>
            <family val="0"/>
          </rPr>
          <t>talf: Assistant coordinator</t>
        </r>
        <r>
          <rPr>
            <sz val="8"/>
            <rFont val="Tahoma"/>
            <family val="0"/>
          </rPr>
          <t xml:space="preserve">
</t>
        </r>
      </text>
    </comment>
    <comment ref="C2032" authorId="0">
      <text>
        <r>
          <rPr>
            <b/>
            <sz val="8"/>
            <rFont val="Tahoma"/>
            <family val="0"/>
          </rPr>
          <t>talf: Project coordinator</t>
        </r>
      </text>
    </comment>
    <comment ref="C2036" authorId="0">
      <text>
        <r>
          <rPr>
            <b/>
            <sz val="8"/>
            <rFont val="Tahoma"/>
            <family val="0"/>
          </rPr>
          <t>talf: legal department</t>
        </r>
        <r>
          <rPr>
            <sz val="8"/>
            <rFont val="Tahoma"/>
            <family val="0"/>
          </rPr>
          <t xml:space="preserve">
</t>
        </r>
      </text>
    </comment>
    <comment ref="C2037" authorId="0">
      <text>
        <r>
          <rPr>
            <b/>
            <sz val="8"/>
            <rFont val="Tahoma"/>
            <family val="0"/>
          </rPr>
          <t>talf: Assistant coordinator</t>
        </r>
        <r>
          <rPr>
            <sz val="8"/>
            <rFont val="Tahoma"/>
            <family val="0"/>
          </rPr>
          <t xml:space="preserve">
</t>
        </r>
      </text>
    </comment>
    <comment ref="C2038" authorId="0">
      <text>
        <r>
          <rPr>
            <b/>
            <sz val="8"/>
            <rFont val="Tahoma"/>
            <family val="0"/>
          </rPr>
          <t>talf: Project coordinator</t>
        </r>
      </text>
    </comment>
    <comment ref="B2048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40000 GF /6.765= 5,913fcfa</t>
        </r>
      </text>
    </comment>
    <comment ref="C2048" authorId="0">
      <text>
        <r>
          <rPr>
            <b/>
            <sz val="8"/>
            <rFont val="Tahoma"/>
            <family val="0"/>
          </rPr>
          <t>galf: legal  department.</t>
        </r>
        <r>
          <rPr>
            <sz val="8"/>
            <rFont val="Tahoma"/>
            <family val="0"/>
          </rPr>
          <t xml:space="preserve">
</t>
        </r>
      </text>
    </comment>
    <comment ref="B2049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65,000 GF /6.765= 9,608 fcfa</t>
        </r>
      </text>
    </comment>
    <comment ref="C2049" authorId="0">
      <text>
        <r>
          <rPr>
            <b/>
            <sz val="8"/>
            <rFont val="Tahoma"/>
            <family val="0"/>
          </rPr>
          <t>galf: management</t>
        </r>
      </text>
    </comment>
    <comment ref="B2053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2,675,500 GF /6.765= 395,491 fcfa</t>
        </r>
      </text>
    </comment>
    <comment ref="C2053" authorId="0">
      <text>
        <r>
          <rPr>
            <b/>
            <sz val="8"/>
            <rFont val="Tahoma"/>
            <family val="0"/>
          </rPr>
          <t>galf: management</t>
        </r>
      </text>
    </comment>
    <comment ref="B2054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41,000 GF /6.765= 6,061 fcfa</t>
        </r>
      </text>
    </comment>
    <comment ref="C2054" authorId="0">
      <text>
        <r>
          <rPr>
            <b/>
            <sz val="8"/>
            <rFont val="Tahoma"/>
            <family val="0"/>
          </rPr>
          <t>galf: legal department</t>
        </r>
      </text>
    </comment>
    <comment ref="B2058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4,450,450 GF /6.765= 657,864 fcfa</t>
        </r>
      </text>
    </comment>
    <comment ref="B2059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47500 GF /6.765= 7030.7 fcfa</t>
        </r>
      </text>
    </comment>
    <comment ref="C2059" authorId="0">
      <text>
        <r>
          <rPr>
            <b/>
            <sz val="8"/>
            <rFont val="Tahoma"/>
            <family val="0"/>
          </rPr>
          <t>galf: 
-</t>
        </r>
        <r>
          <rPr>
            <sz val="8"/>
            <rFont val="Tahoma"/>
            <family val="2"/>
          </rPr>
          <t>Achat carburant pour groupe</t>
        </r>
        <r>
          <rPr>
            <b/>
            <sz val="8"/>
            <rFont val="Tahoma"/>
            <family val="0"/>
          </rPr>
          <t xml:space="preserve"> 
-</t>
        </r>
        <r>
          <rPr>
            <sz val="8"/>
            <rFont val="Tahoma"/>
            <family val="0"/>
          </rPr>
          <t xml:space="preserve">
</t>
        </r>
      </text>
    </comment>
    <comment ref="B2063" authorId="0">
      <text>
        <r>
          <rPr>
            <b/>
            <sz val="8"/>
            <rFont val="Tahoma"/>
            <family val="0"/>
          </rPr>
          <t>GALF:</t>
        </r>
        <r>
          <rPr>
            <sz val="8"/>
            <rFont val="Tahoma"/>
            <family val="0"/>
          </rPr>
          <t xml:space="preserve">
1,700,000 GF /6.765= 251,293 fcfa</t>
        </r>
      </text>
    </comment>
    <comment ref="C2063" authorId="0">
      <text>
        <r>
          <rPr>
            <b/>
            <sz val="8"/>
            <rFont val="Tahoma"/>
            <family val="0"/>
          </rPr>
          <t>galf:Food allowance for 
- Bangoura
-consevateur captchez
-Saidou
- Sow DNEF
For the month of may.
during the training workshop for judges in Mamou and also during the mission transfer of crowned cranes in Capatchez islands</t>
        </r>
      </text>
    </comment>
    <comment ref="C2540" authorId="0">
      <text>
        <r>
          <rPr>
            <b/>
            <sz val="8"/>
            <rFont val="Tahoma"/>
            <family val="0"/>
          </rPr>
          <t>i77: driving school fees for i77 
this was done as capacity building for LAGA family members.</t>
        </r>
        <r>
          <rPr>
            <sz val="8"/>
            <rFont val="Tahoma"/>
            <family val="0"/>
          </rPr>
          <t xml:space="preserve">
</t>
        </r>
      </text>
    </comment>
    <comment ref="C2541" authorId="0">
      <text>
        <r>
          <rPr>
            <b/>
            <sz val="8"/>
            <rFont val="Tahoma"/>
            <family val="0"/>
          </rPr>
          <t>i77: registration fees for driving lesson.</t>
        </r>
        <r>
          <rPr>
            <sz val="8"/>
            <rFont val="Tahoma"/>
            <family val="0"/>
          </rPr>
          <t xml:space="preserve">
</t>
        </r>
      </text>
    </comment>
    <comment ref="C2058" authorId="0">
      <text>
        <r>
          <rPr>
            <b/>
            <sz val="8"/>
            <rFont val="Tahoma"/>
            <family val="0"/>
          </rPr>
          <t>Galf:
-</t>
        </r>
        <r>
          <rPr>
            <sz val="8"/>
            <rFont val="Tahoma"/>
            <family val="2"/>
          </rPr>
          <t xml:space="preserve"> Achat flotte, charniere ,porte et cadena</t>
        </r>
        <r>
          <rPr>
            <sz val="8"/>
            <rFont val="Tahoma"/>
            <family val="0"/>
          </rPr>
          <t xml:space="preserve">
-Frais hotel pour deux jours et pour deux personnel
-Achat bois pour construction enclos
-Frais menuisier pour construction enclos
-Frais care taker yongosale pour 3 mois
-Frais d'aliments des grues pour 3 mois
-Achat fillet pour enclos grues couronnées
-Paiement facture eau
-Transfer de l'autruche au Mali
-Frais cartaker Conakry</t>
        </r>
      </text>
    </comment>
    <comment ref="C1233" authorId="0">
      <text>
        <r>
          <rPr>
            <b/>
            <sz val="8"/>
            <rFont val="Tahoma"/>
            <family val="0"/>
          </rPr>
          <t>i77: Bonus to Atongamoh Elvis      For participating as undercover for the Douala operation</t>
        </r>
        <r>
          <rPr>
            <sz val="8"/>
            <rFont val="Tahoma"/>
            <family val="0"/>
          </rPr>
          <t xml:space="preserve">
</t>
        </r>
      </text>
    </comment>
    <comment ref="C1234" authorId="0">
      <text>
        <r>
          <rPr>
            <b/>
            <sz val="8"/>
            <rFont val="Tahoma"/>
            <family val="0"/>
          </rPr>
          <t>i77:</t>
        </r>
        <r>
          <rPr>
            <sz val="8"/>
            <rFont val="Tahoma"/>
            <family val="0"/>
          </rPr>
          <t xml:space="preserve">
Bonus to Chapajang Simon element for participating in the Douala operations</t>
        </r>
      </text>
    </comment>
    <comment ref="C1235" authorId="0">
      <text>
        <r>
          <rPr>
            <b/>
            <sz val="8"/>
            <rFont val="Tahoma"/>
            <family val="0"/>
          </rPr>
          <t>i77:</t>
        </r>
        <r>
          <rPr>
            <sz val="8"/>
            <rFont val="Tahoma"/>
            <family val="0"/>
          </rPr>
          <t xml:space="preserve">
Bonus to Anangue Louis element for participating in the Douala operations</t>
        </r>
      </text>
    </comment>
    <comment ref="C1236" authorId="0">
      <text>
        <r>
          <rPr>
            <b/>
            <sz val="8"/>
            <rFont val="Tahoma"/>
            <family val="0"/>
          </rPr>
          <t>i77:</t>
        </r>
        <r>
          <rPr>
            <sz val="8"/>
            <rFont val="Tahoma"/>
            <family val="0"/>
          </rPr>
          <t xml:space="preserve">
Bonus toNguenang Pierre element for participating in the Douala operations</t>
        </r>
      </text>
    </comment>
    <comment ref="C1237" authorId="0">
      <text>
        <r>
          <rPr>
            <b/>
            <sz val="8"/>
            <rFont val="Tahoma"/>
            <family val="0"/>
          </rPr>
          <t>i77:</t>
        </r>
        <r>
          <rPr>
            <sz val="8"/>
            <rFont val="Tahoma"/>
            <family val="0"/>
          </rPr>
          <t xml:space="preserve">
Bonus to Asong peter element for participating in the Douala operations</t>
        </r>
      </text>
    </comment>
    <comment ref="C1256" authorId="0">
      <text>
        <r>
          <rPr>
            <b/>
            <sz val="8"/>
            <rFont val="Tahoma"/>
            <family val="0"/>
          </rPr>
          <t>i77: had half salary was not active in work through out the month.</t>
        </r>
        <r>
          <rPr>
            <sz val="8"/>
            <rFont val="Tahoma"/>
            <family val="0"/>
          </rPr>
          <t xml:space="preserve">
</t>
        </r>
      </text>
    </comment>
    <comment ref="C1668" authorId="0">
      <text>
        <r>
          <rPr>
            <b/>
            <sz val="8"/>
            <rFont val="Tahoma"/>
            <family val="0"/>
          </rPr>
          <t>Ekane: criminal procedure code for legal follow up.</t>
        </r>
        <r>
          <rPr>
            <sz val="8"/>
            <rFont val="Tahoma"/>
            <family val="0"/>
          </rPr>
          <t xml:space="preserve">
</t>
        </r>
      </text>
    </comment>
    <comment ref="C1386" authorId="1">
      <text>
        <r>
          <rPr>
            <b/>
            <sz val="9"/>
            <rFont val="Tahoma"/>
            <family val="2"/>
          </rPr>
          <t>AIME: took clando. Informed Arrey and Ofir</t>
        </r>
        <r>
          <rPr>
            <sz val="9"/>
            <rFont val="Tahoma"/>
            <family val="2"/>
          </rPr>
          <t xml:space="preserve">
</t>
        </r>
      </text>
    </comment>
    <comment ref="C1387" authorId="1">
      <text>
        <r>
          <rPr>
            <b/>
            <sz val="9"/>
            <rFont val="Tahoma"/>
            <family val="2"/>
          </rPr>
          <t>AIME: took clando. Informed Arrey and Ofir</t>
        </r>
        <r>
          <rPr>
            <sz val="9"/>
            <rFont val="Tahoma"/>
            <family val="2"/>
          </rPr>
          <t xml:space="preserve">
</t>
        </r>
      </text>
    </comment>
    <comment ref="C1669" authorId="0">
      <text>
        <r>
          <rPr>
            <b/>
            <sz val="8"/>
            <rFont val="Tahoma"/>
            <family val="0"/>
          </rPr>
          <t>Ekane: fan for legal office</t>
        </r>
        <r>
          <rPr>
            <sz val="8"/>
            <rFont val="Tahoma"/>
            <family val="0"/>
          </rPr>
          <t xml:space="preserve">
</t>
        </r>
      </text>
    </comment>
    <comment ref="C1404" authorId="0">
      <text>
        <r>
          <rPr>
            <b/>
            <sz val="8"/>
            <rFont val="Tahoma"/>
            <family val="0"/>
          </rPr>
          <t>Ania: fueling of MINFOF car from lomie to Abongmbang and back to Lomie</t>
        </r>
        <r>
          <rPr>
            <sz val="8"/>
            <rFont val="Tahoma"/>
            <family val="0"/>
          </rPr>
          <t xml:space="preserve">
</t>
        </r>
      </text>
    </comment>
    <comment ref="C1497" authorId="0">
      <text>
        <r>
          <rPr>
            <b/>
            <sz val="8"/>
            <rFont val="Tahoma"/>
            <family val="0"/>
          </rPr>
          <t>Ania: hired taxi to take dealers to the police station</t>
        </r>
        <r>
          <rPr>
            <sz val="8"/>
            <rFont val="Tahoma"/>
            <family val="0"/>
          </rPr>
          <t xml:space="preserve">
</t>
        </r>
      </text>
    </comment>
    <comment ref="C2516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  <comment ref="C2517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  <comment ref="C2518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  <comment ref="C2519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  <comment ref="C2520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  <comment ref="C2521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  <comment ref="C2522" authorId="0">
      <text>
        <r>
          <rPr>
            <b/>
            <sz val="8"/>
            <rFont val="Tahoma"/>
            <family val="0"/>
          </rPr>
          <t>Anna:</t>
        </r>
        <r>
          <rPr>
            <sz val="8"/>
            <rFont val="Tahoma"/>
            <family val="0"/>
          </rPr>
          <t xml:space="preserve">
for 37 people for labour day celebration</t>
        </r>
      </text>
    </comment>
  </commentList>
</comments>
</file>

<file path=xl/comments2.xml><?xml version="1.0" encoding="utf-8"?>
<comments xmlns="http://schemas.openxmlformats.org/spreadsheetml/2006/main">
  <authors>
    <author>Sone</author>
  </authors>
  <commentList>
    <comment ref="C82" authorId="0">
      <text>
        <r>
          <rPr>
            <b/>
            <sz val="9"/>
            <rFont val="Tahoma"/>
            <family val="2"/>
          </rPr>
          <t>i35: by bike.</t>
        </r>
        <r>
          <rPr>
            <sz val="9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9"/>
            <rFont val="Tahoma"/>
            <family val="2"/>
          </rPr>
          <t>i35: by bike.</t>
        </r>
        <r>
          <rPr>
            <sz val="9"/>
            <rFont val="Tahoma"/>
            <family val="2"/>
          </rPr>
          <t xml:space="preserve">
</t>
        </r>
      </text>
    </comment>
    <comment ref="C84" authorId="0">
      <text>
        <r>
          <rPr>
            <b/>
            <sz val="9"/>
            <rFont val="Tahoma"/>
            <family val="2"/>
          </rPr>
          <t>i35:by Clando.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b/>
            <sz val="9"/>
            <rFont val="Tahoma"/>
            <family val="2"/>
          </rPr>
          <t>i35: by bike.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9"/>
            <rFont val="Tahoma"/>
            <family val="2"/>
          </rPr>
          <t>i35:by  bike.</t>
        </r>
        <r>
          <rPr>
            <sz val="9"/>
            <rFont val="Tahoma"/>
            <family val="2"/>
          </rPr>
          <t xml:space="preserve">
</t>
        </r>
      </text>
    </comment>
    <comment ref="C87" authorId="0">
      <text>
        <r>
          <rPr>
            <b/>
            <sz val="9"/>
            <rFont val="Tahoma"/>
            <family val="2"/>
          </rPr>
          <t>i35:by bike.</t>
        </r>
        <r>
          <rPr>
            <sz val="9"/>
            <rFont val="Tahoma"/>
            <family val="2"/>
          </rPr>
          <t xml:space="preserve">
</t>
        </r>
      </text>
    </comment>
    <comment ref="C88" authorId="0">
      <text>
        <r>
          <rPr>
            <sz val="9"/>
            <rFont val="Tahoma"/>
            <family val="2"/>
          </rPr>
          <t xml:space="preserve">i35;BY BIKE.
</t>
        </r>
      </text>
    </comment>
    <comment ref="C89" authorId="0">
      <text>
        <r>
          <rPr>
            <b/>
            <sz val="9"/>
            <rFont val="Tahoma"/>
            <family val="2"/>
          </rPr>
          <t>I35: BY Clando.</t>
        </r>
        <r>
          <rPr>
            <sz val="9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9"/>
            <rFont val="Tahoma"/>
            <family val="2"/>
          </rPr>
          <t>i35:bought drinks to  Francine and Roy.</t>
        </r>
        <r>
          <rPr>
            <sz val="9"/>
            <rFont val="Tahoma"/>
            <family val="2"/>
          </rPr>
          <t xml:space="preserve">
</t>
        </r>
      </text>
    </comment>
    <comment ref="C119" authorId="0">
      <text>
        <r>
          <rPr>
            <b/>
            <sz val="9"/>
            <rFont val="Tahoma"/>
            <family val="2"/>
          </rPr>
          <t>i35: bought drinks to  Efficient  and Serge.</t>
        </r>
        <r>
          <rPr>
            <sz val="9"/>
            <rFont val="Tahoma"/>
            <family val="2"/>
          </rPr>
          <t xml:space="preserve">
</t>
        </r>
      </text>
    </comment>
    <comment ref="C120" authorId="0">
      <text>
        <r>
          <rPr>
            <b/>
            <sz val="9"/>
            <rFont val="Tahoma"/>
            <family val="2"/>
          </rPr>
          <t>i35:bought drinks to Desire  and Paul.</t>
        </r>
        <r>
          <rPr>
            <sz val="9"/>
            <rFont val="Tahoma"/>
            <family val="2"/>
          </rPr>
          <t xml:space="preserve">
</t>
        </r>
      </text>
    </comment>
    <comment ref="C121" authorId="0">
      <text>
        <r>
          <rPr>
            <b/>
            <sz val="9"/>
            <rFont val="Tahoma"/>
            <family val="2"/>
          </rPr>
          <t>i35: bought drinks to Shay and i35.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<sst xmlns="http://schemas.openxmlformats.org/spreadsheetml/2006/main" count="10908" uniqueCount="1287">
  <si>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</si>
  <si>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</si>
  <si>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</si>
  <si>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</si>
  <si>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</si>
  <si>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</si>
  <si>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</si>
  <si>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</si>
  <si>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</si>
  <si>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</si>
  <si>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</si>
  <si>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Phone</t>
  </si>
  <si>
    <t>i35</t>
  </si>
  <si>
    <t>1-Phone-8</t>
  </si>
  <si>
    <t>1/4</t>
  </si>
  <si>
    <t>i43</t>
  </si>
  <si>
    <t>1-Phone-14</t>
  </si>
  <si>
    <t>1-Phone-15</t>
  </si>
  <si>
    <t>1-Phone-24</t>
  </si>
  <si>
    <t>2/4</t>
  </si>
  <si>
    <t>1-Phone-39</t>
  </si>
  <si>
    <t>3/4</t>
  </si>
  <si>
    <t>i77</t>
  </si>
  <si>
    <t>1-Phone-42</t>
  </si>
  <si>
    <t>1-Phone-48</t>
  </si>
  <si>
    <t>4/4</t>
  </si>
  <si>
    <t>1-Phone-73</t>
  </si>
  <si>
    <t>5/4</t>
  </si>
  <si>
    <t>Mission 1</t>
  </si>
  <si>
    <t>1-3/4/2013</t>
  </si>
  <si>
    <t>East</t>
  </si>
  <si>
    <t>Bertoua</t>
  </si>
  <si>
    <t>1-i35-1</t>
  </si>
  <si>
    <t>Bertoua-Manjo</t>
  </si>
  <si>
    <t>1-i35-r</t>
  </si>
  <si>
    <t>Manjo-Bertoua</t>
  </si>
  <si>
    <t>1-i35-2</t>
  </si>
  <si>
    <t>Inter-city  Transport</t>
  </si>
  <si>
    <t>Transport</t>
  </si>
  <si>
    <t>Lodging</t>
  </si>
  <si>
    <t>1-i35-3</t>
  </si>
  <si>
    <t>Feeding</t>
  </si>
  <si>
    <t>i45</t>
  </si>
  <si>
    <t>2-Phone-12</t>
  </si>
  <si>
    <t>2-Phone-12a</t>
  </si>
  <si>
    <t>2-Phone-40</t>
  </si>
  <si>
    <t>2-Phone-40a</t>
  </si>
  <si>
    <t>2-Phone-62</t>
  </si>
  <si>
    <t>Mission 2</t>
  </si>
  <si>
    <t>Eeat</t>
  </si>
  <si>
    <t>2-i45-1</t>
  </si>
  <si>
    <t>2-i45-2</t>
  </si>
  <si>
    <t>Local Transport</t>
  </si>
  <si>
    <t>2-i45-r</t>
  </si>
  <si>
    <t>Hired Taxi</t>
  </si>
  <si>
    <t>2-i45-3</t>
  </si>
  <si>
    <t>2-i32-1</t>
  </si>
  <si>
    <t>i32</t>
  </si>
  <si>
    <t>2-i32-r</t>
  </si>
  <si>
    <t>2-i32-3</t>
  </si>
  <si>
    <t>External Asistance</t>
  </si>
  <si>
    <t>2-i32-4</t>
  </si>
  <si>
    <t>Mission 3</t>
  </si>
  <si>
    <t>South</t>
  </si>
  <si>
    <t>Meyomesla</t>
  </si>
  <si>
    <t>i8</t>
  </si>
  <si>
    <t>3-Phone-1</t>
  </si>
  <si>
    <t>3-Phone-25</t>
  </si>
  <si>
    <t>3-Phone-35</t>
  </si>
  <si>
    <t>3-Phone-47</t>
  </si>
  <si>
    <t>3-Phone-83</t>
  </si>
  <si>
    <t>6/4</t>
  </si>
  <si>
    <t>3-Phone-108</t>
  </si>
  <si>
    <t>8/4</t>
  </si>
  <si>
    <t>investigations</t>
  </si>
  <si>
    <t>3-i8-1</t>
  </si>
  <si>
    <t>3-i8-r</t>
  </si>
  <si>
    <t>Meyo-Nkoldja</t>
  </si>
  <si>
    <t>Nkoldja-Dja</t>
  </si>
  <si>
    <t>Dja-Nkoldja</t>
  </si>
  <si>
    <t>Nkoldja-Meyo</t>
  </si>
  <si>
    <t>3-i8-2</t>
  </si>
  <si>
    <t>Investigation</t>
  </si>
  <si>
    <t>3-i8-3</t>
  </si>
  <si>
    <t>3-i8-4</t>
  </si>
  <si>
    <t>Mission 4</t>
  </si>
  <si>
    <t>Douala</t>
  </si>
  <si>
    <t>Mandrill</t>
  </si>
  <si>
    <t>i25</t>
  </si>
  <si>
    <t>9/4</t>
  </si>
  <si>
    <t>10/4</t>
  </si>
  <si>
    <t>11/4</t>
  </si>
  <si>
    <t>13/4</t>
  </si>
  <si>
    <t>4-i25-r</t>
  </si>
  <si>
    <t>Mission 6</t>
  </si>
  <si>
    <t>3-5/4/2013</t>
  </si>
  <si>
    <t>North West</t>
  </si>
  <si>
    <t>Wum</t>
  </si>
  <si>
    <t>8-Phone-14</t>
  </si>
  <si>
    <t>8-Phone-87</t>
  </si>
  <si>
    <t>Mission  8</t>
  </si>
  <si>
    <t>Center</t>
  </si>
  <si>
    <t>Yaounde</t>
  </si>
  <si>
    <t>Call Listing</t>
  </si>
  <si>
    <t>External Assistanc</t>
  </si>
  <si>
    <t>Phone Listing</t>
  </si>
  <si>
    <t>Mission  9</t>
  </si>
  <si>
    <t>Melong</t>
  </si>
  <si>
    <t>Chimp</t>
  </si>
  <si>
    <t>9-Phone-85</t>
  </si>
  <si>
    <t>9-Phone-109</t>
  </si>
  <si>
    <t>9-Phone-124</t>
  </si>
  <si>
    <t>9-Phone-136</t>
  </si>
  <si>
    <t>9-Phone-144</t>
  </si>
  <si>
    <t>9-i35-4</t>
  </si>
  <si>
    <t>9-i35-r</t>
  </si>
  <si>
    <t>Melong-Mbouroukou</t>
  </si>
  <si>
    <t>Mbouroukou-Melong</t>
  </si>
  <si>
    <t>7/4</t>
  </si>
  <si>
    <t>9-i35-5</t>
  </si>
  <si>
    <t>Mission 10</t>
  </si>
  <si>
    <t>Littoral</t>
  </si>
  <si>
    <t>10-Phone-63</t>
  </si>
  <si>
    <t>15/4</t>
  </si>
  <si>
    <t>Bfoussam-Melong</t>
  </si>
  <si>
    <t>Investigaions</t>
  </si>
  <si>
    <t>10-i77-r</t>
  </si>
  <si>
    <t>Melong - Nkongsamba</t>
  </si>
  <si>
    <t>Melong -Douala</t>
  </si>
  <si>
    <t>10-i77-2</t>
  </si>
  <si>
    <t>10-i77-3</t>
  </si>
  <si>
    <t>10-i77-4</t>
  </si>
  <si>
    <t>10-i77-6</t>
  </si>
  <si>
    <t>Mission 11</t>
  </si>
  <si>
    <t>West</t>
  </si>
  <si>
    <t>10-Phone-r</t>
  </si>
  <si>
    <t>10-Phone-162</t>
  </si>
  <si>
    <t>12/4</t>
  </si>
  <si>
    <t>11-Phone-123</t>
  </si>
  <si>
    <t>11-Phone-135</t>
  </si>
  <si>
    <t>11-Phone-160</t>
  </si>
  <si>
    <t>11-Phone-162</t>
  </si>
  <si>
    <t>11-Phone-165</t>
  </si>
  <si>
    <t>11-Phone-176</t>
  </si>
  <si>
    <t>11-Phone-194</t>
  </si>
  <si>
    <t>11-i8-6</t>
  </si>
  <si>
    <t>11-i8-r</t>
  </si>
  <si>
    <t>11i8-7</t>
  </si>
  <si>
    <t>11-i8-8</t>
  </si>
  <si>
    <t>Mission 12</t>
  </si>
  <si>
    <t>9-13/4/13</t>
  </si>
  <si>
    <t>South West</t>
  </si>
  <si>
    <t>Buea/Tombel</t>
  </si>
  <si>
    <t>Internet/Ivory</t>
  </si>
  <si>
    <t>i26</t>
  </si>
  <si>
    <t>12-Phone-115</t>
  </si>
  <si>
    <t>12-Phone-139</t>
  </si>
  <si>
    <t>12-Phone-142</t>
  </si>
  <si>
    <t>12-Phone-152</t>
  </si>
  <si>
    <t>12-Phone-167-167a</t>
  </si>
  <si>
    <t>12-Phone-185</t>
  </si>
  <si>
    <t>x6 Hrs Internet</t>
  </si>
  <si>
    <t>Communication</t>
  </si>
  <si>
    <t>12-i26-r</t>
  </si>
  <si>
    <t>x8 Hrs Internet</t>
  </si>
  <si>
    <t>12-i26-1</t>
  </si>
  <si>
    <t>Yaounde-Buea</t>
  </si>
  <si>
    <t>12-i26-2</t>
  </si>
  <si>
    <t>Buea-Kumba</t>
  </si>
  <si>
    <t>12-i26-3</t>
  </si>
  <si>
    <t>Kumba-Tombel</t>
  </si>
  <si>
    <t>Tombel-Loum</t>
  </si>
  <si>
    <t>Loum-Tombel</t>
  </si>
  <si>
    <t>Tombel-Kumba</t>
  </si>
  <si>
    <t>Kumba-Buea</t>
  </si>
  <si>
    <t>12-i26-4</t>
  </si>
  <si>
    <t>Buea-Yaounde</t>
  </si>
  <si>
    <t>12-i26-5</t>
  </si>
  <si>
    <t>12-i26-6</t>
  </si>
  <si>
    <t>12-i26-7</t>
  </si>
  <si>
    <t>12-i26-8</t>
  </si>
  <si>
    <t>12-i26-9</t>
  </si>
  <si>
    <t>Trust Building</t>
  </si>
  <si>
    <t>Mission 13</t>
  </si>
  <si>
    <t>13-Phone-149</t>
  </si>
  <si>
    <t>13-Phone-169</t>
  </si>
  <si>
    <t>13-Phone-181</t>
  </si>
  <si>
    <t>13-Phone-195</t>
  </si>
  <si>
    <t>13-i35-r</t>
  </si>
  <si>
    <t>13-i35-6</t>
  </si>
  <si>
    <t>13-i35-7</t>
  </si>
  <si>
    <t>Mission 15</t>
  </si>
  <si>
    <t>12-15/4/2013</t>
  </si>
  <si>
    <t>Djoum</t>
  </si>
  <si>
    <t>Ivory</t>
  </si>
  <si>
    <t>15-Phone-166</t>
  </si>
  <si>
    <t>15-Phone-179</t>
  </si>
  <si>
    <t>15-Phone-191</t>
  </si>
  <si>
    <t>14/4</t>
  </si>
  <si>
    <t>15-Phone-196</t>
  </si>
  <si>
    <t>15-i45-10</t>
  </si>
  <si>
    <t>15-i45-11</t>
  </si>
  <si>
    <t>Djoum-Mintom</t>
  </si>
  <si>
    <t>15-i45-r</t>
  </si>
  <si>
    <t>Mintom-Alati</t>
  </si>
  <si>
    <t>Alati-Mintom</t>
  </si>
  <si>
    <t>Mintom-Djoum</t>
  </si>
  <si>
    <t>15-i45-12</t>
  </si>
  <si>
    <t>15-i45-13</t>
  </si>
  <si>
    <t>Mission 16</t>
  </si>
  <si>
    <t>13-15/4/2013</t>
  </si>
  <si>
    <t>Fokwe</t>
  </si>
  <si>
    <t>16-Phone-202a</t>
  </si>
  <si>
    <t>16-i77-r</t>
  </si>
  <si>
    <t>Dsc-Ngundeg</t>
  </si>
  <si>
    <t>Ngundeg-Dsch</t>
  </si>
  <si>
    <t>Dsc-Fokore</t>
  </si>
  <si>
    <t>Fokore-Dschang</t>
  </si>
  <si>
    <t>Dschang-Bfoussam</t>
  </si>
  <si>
    <t>16-i77-18</t>
  </si>
  <si>
    <t>Mission 17</t>
  </si>
  <si>
    <t>16-20/4/2013</t>
  </si>
  <si>
    <t>Ekondo Titi</t>
  </si>
  <si>
    <t>17-Phone-215</t>
  </si>
  <si>
    <t>16/4</t>
  </si>
  <si>
    <t>17-Phone-219</t>
  </si>
  <si>
    <t>17-Phone-223</t>
  </si>
  <si>
    <t>17/4</t>
  </si>
  <si>
    <t>17-Phone-228</t>
  </si>
  <si>
    <t>17-Phone-230</t>
  </si>
  <si>
    <t>18/4</t>
  </si>
  <si>
    <t>17-Phone-243</t>
  </si>
  <si>
    <t>19/4</t>
  </si>
  <si>
    <t>17-Phone-260</t>
  </si>
  <si>
    <t>20/4</t>
  </si>
  <si>
    <t>17-Phone-271</t>
  </si>
  <si>
    <t>22/4</t>
  </si>
  <si>
    <t>17-Phone-282</t>
  </si>
  <si>
    <t>23/4</t>
  </si>
  <si>
    <t>17-i8-9</t>
  </si>
  <si>
    <t>Kumba-Ekondo</t>
  </si>
  <si>
    <t>17-i8-r</t>
  </si>
  <si>
    <t>Ekondo-Mbonge</t>
  </si>
  <si>
    <t>Mbonge-Ekondo</t>
  </si>
  <si>
    <t>Ekondo-Ebunjang</t>
  </si>
  <si>
    <t>Ebunjang-Ekondo</t>
  </si>
  <si>
    <t>Ekondo-Kumba</t>
  </si>
  <si>
    <t>17-i8-10</t>
  </si>
  <si>
    <t>17-i8-11</t>
  </si>
  <si>
    <t>24/4</t>
  </si>
  <si>
    <t>Mission 18</t>
  </si>
  <si>
    <t>Adamawa</t>
  </si>
  <si>
    <t>Bankim/Nyankong</t>
  </si>
  <si>
    <t>18-Phone-213</t>
  </si>
  <si>
    <t>18-Phone-227</t>
  </si>
  <si>
    <t>18-Phone-231</t>
  </si>
  <si>
    <t>18-Phone-245</t>
  </si>
  <si>
    <t>18-Phone-250</t>
  </si>
  <si>
    <t>18-Phone-255</t>
  </si>
  <si>
    <t>18-Phone-256</t>
  </si>
  <si>
    <t>18-Phone-271</t>
  </si>
  <si>
    <t>18-Phone-283</t>
  </si>
  <si>
    <t>18-i35-8</t>
  </si>
  <si>
    <t>18-i35-r</t>
  </si>
  <si>
    <t>Foumban-Magba</t>
  </si>
  <si>
    <t>Magba-Bankim</t>
  </si>
  <si>
    <t>Bankim-Nyankong</t>
  </si>
  <si>
    <t>Nyankong-Bankim</t>
  </si>
  <si>
    <t>Bankim-Bamti</t>
  </si>
  <si>
    <t>Bamti-Bankim</t>
  </si>
  <si>
    <t>Bankim-Magba</t>
  </si>
  <si>
    <t>Magba-Foumban</t>
  </si>
  <si>
    <t>18-i35-9</t>
  </si>
  <si>
    <t>18-i35-10</t>
  </si>
  <si>
    <t>Mission 19</t>
  </si>
  <si>
    <t>19-Phone-235</t>
  </si>
  <si>
    <t>19-Phone-242</t>
  </si>
  <si>
    <t>19-Phone-256</t>
  </si>
  <si>
    <t>19-Phone-263</t>
  </si>
  <si>
    <t>21/4</t>
  </si>
  <si>
    <t>19-i45-r</t>
  </si>
  <si>
    <t>Kribi-Akom</t>
  </si>
  <si>
    <t>Akom-Kribi</t>
  </si>
  <si>
    <t>Mission  20</t>
  </si>
  <si>
    <t xml:space="preserve">West </t>
  </si>
  <si>
    <t>Foumban</t>
  </si>
  <si>
    <t>20-Phone-218</t>
  </si>
  <si>
    <t>20-Phone-222</t>
  </si>
  <si>
    <t>20-i77-r</t>
  </si>
  <si>
    <t>Mission 21</t>
  </si>
  <si>
    <t>Nsimalen</t>
  </si>
  <si>
    <t>Airport</t>
  </si>
  <si>
    <t>21-Phone-258</t>
  </si>
  <si>
    <t>21-Phone-272</t>
  </si>
  <si>
    <t>21-Phone-279</t>
  </si>
  <si>
    <t>21-Phone-290</t>
  </si>
  <si>
    <t>21-Phone-294-294a</t>
  </si>
  <si>
    <t>21-Phone-302</t>
  </si>
  <si>
    <t>Yaounde-Nsimalen</t>
  </si>
  <si>
    <t>21-i26-r</t>
  </si>
  <si>
    <t>Nsimalen-Yaounde</t>
  </si>
  <si>
    <t>Mission 22</t>
  </si>
  <si>
    <t>Centre</t>
  </si>
  <si>
    <t>Ndikinimeki</t>
  </si>
  <si>
    <t>22-Phone-277</t>
  </si>
  <si>
    <t>22-Phone-297</t>
  </si>
  <si>
    <t>22-Phone-313</t>
  </si>
  <si>
    <t>25/4</t>
  </si>
  <si>
    <t>22-Phone-322</t>
  </si>
  <si>
    <t>26/4</t>
  </si>
  <si>
    <t>22-Phone-337</t>
  </si>
  <si>
    <t>27/4</t>
  </si>
  <si>
    <t>22-Phone-356</t>
  </si>
  <si>
    <t>29/4</t>
  </si>
  <si>
    <t>22-Phone-363</t>
  </si>
  <si>
    <t>30/4</t>
  </si>
  <si>
    <t>22-i8-13</t>
  </si>
  <si>
    <t>Ndiki-Nebolen</t>
  </si>
  <si>
    <t>22-i8-r</t>
  </si>
  <si>
    <t>Nebolen-Ndiki</t>
  </si>
  <si>
    <t>Ndiki-Campement</t>
  </si>
  <si>
    <t>Campement-Ndiki</t>
  </si>
  <si>
    <t>Ndiki-Soumene</t>
  </si>
  <si>
    <t>Soumene-Ndiki</t>
  </si>
  <si>
    <t>22-i8-14</t>
  </si>
  <si>
    <t>x40 photocopies</t>
  </si>
  <si>
    <t>Mission  23</t>
  </si>
  <si>
    <t>23-i35-11</t>
  </si>
  <si>
    <t>23-i35-r</t>
  </si>
  <si>
    <t>Melong-Santcho</t>
  </si>
  <si>
    <t>Santcho-Mbania</t>
  </si>
  <si>
    <t>Mbania-Santcho</t>
  </si>
  <si>
    <t>Santcho-Yincheu</t>
  </si>
  <si>
    <t>Yincheu-Santcheu</t>
  </si>
  <si>
    <t>Santcheu-Dschang</t>
  </si>
  <si>
    <t>23-i35-12</t>
  </si>
  <si>
    <t>28/4</t>
  </si>
  <si>
    <t>23-i35-13</t>
  </si>
  <si>
    <t>23-i35-14</t>
  </si>
  <si>
    <t>Office</t>
  </si>
  <si>
    <t>X4 tear gaz</t>
  </si>
  <si>
    <t>Management</t>
  </si>
  <si>
    <t>Ofir</t>
  </si>
  <si>
    <t>23-Phone-296</t>
  </si>
  <si>
    <t>23-Phone-303</t>
  </si>
  <si>
    <t>23-Phone-314</t>
  </si>
  <si>
    <t>23-Phone-323</t>
  </si>
  <si>
    <t>23-Phone-336</t>
  </si>
  <si>
    <t>3-Phone-355</t>
  </si>
  <si>
    <t>23-Phone-357</t>
  </si>
  <si>
    <t>23-Phone-364</t>
  </si>
  <si>
    <t>23Phone-372</t>
  </si>
  <si>
    <t>Mission 24</t>
  </si>
  <si>
    <t>Limbe/Buea/Tole</t>
  </si>
  <si>
    <t>Ivory/Internet</t>
  </si>
  <si>
    <t>24-Phone-308-308a</t>
  </si>
  <si>
    <t>24-Phone-321-321a</t>
  </si>
  <si>
    <t>24-Phone-331</t>
  </si>
  <si>
    <t>x2 Hrs Internet</t>
  </si>
  <si>
    <t>24-i26-r</t>
  </si>
  <si>
    <t>24-i26-10</t>
  </si>
  <si>
    <t>x4 Hrs Internet</t>
  </si>
  <si>
    <t>Yaounde-Limbe</t>
  </si>
  <si>
    <t>24-i26-11</t>
  </si>
  <si>
    <t>Limbe-Idenau</t>
  </si>
  <si>
    <t>Idenau-Limbe</t>
  </si>
  <si>
    <t>Limbe-Buea</t>
  </si>
  <si>
    <t>Buea-Tole</t>
  </si>
  <si>
    <t>Tole-Buea</t>
  </si>
  <si>
    <t>24-i26-12</t>
  </si>
  <si>
    <t>24-i26-13</t>
  </si>
  <si>
    <t>Mission  25</t>
  </si>
  <si>
    <t xml:space="preserve">South West </t>
  </si>
  <si>
    <t>Mamfe</t>
  </si>
  <si>
    <t>25-Phone-341-141b</t>
  </si>
  <si>
    <t>25-Phone-345</t>
  </si>
  <si>
    <t>25-Phone-357a</t>
  </si>
  <si>
    <t>25-Phone-374-374a</t>
  </si>
  <si>
    <t>25-i77-r</t>
  </si>
  <si>
    <t>Mamfe-Bakebe</t>
  </si>
  <si>
    <t>Bakebe-Tinto</t>
  </si>
  <si>
    <t>Tinto-Bakebe</t>
  </si>
  <si>
    <t>Bakebe-Mamfe</t>
  </si>
  <si>
    <t>Mission 27</t>
  </si>
  <si>
    <t>1-30/4/13</t>
  </si>
  <si>
    <t>27-Phone-3-3a</t>
  </si>
  <si>
    <t>27-Phone-21</t>
  </si>
  <si>
    <t>27-Phone-34-34a</t>
  </si>
  <si>
    <t>27-Phone-43</t>
  </si>
  <si>
    <t>27-Phone-45</t>
  </si>
  <si>
    <t>27-Phone-46-46a</t>
  </si>
  <si>
    <t>27-Phone-60</t>
  </si>
  <si>
    <t>27-Phone-66-66a</t>
  </si>
  <si>
    <t>27-Phone-82</t>
  </si>
  <si>
    <t>27-Phone-98-98a</t>
  </si>
  <si>
    <t>27-Phone-197-197a</t>
  </si>
  <si>
    <t>27-Phone-208-208a</t>
  </si>
  <si>
    <t>27-Phone-220-220a</t>
  </si>
  <si>
    <t>27-Phone-238-238a</t>
  </si>
  <si>
    <t>27-Phone-241-241a</t>
  </si>
  <si>
    <t>27-Phone-344</t>
  </si>
  <si>
    <t>27-Phone-346-346a</t>
  </si>
  <si>
    <t>27-Phone-362-362a</t>
  </si>
  <si>
    <t>27-i26-r</t>
  </si>
  <si>
    <t>Printing + Binding</t>
  </si>
  <si>
    <t>Operations</t>
  </si>
  <si>
    <t>Mission 7</t>
  </si>
  <si>
    <t>6-9/4/2013</t>
  </si>
  <si>
    <t>7-Phone-22</t>
  </si>
  <si>
    <t>7-Phone-23</t>
  </si>
  <si>
    <t>7-Phone-92</t>
  </si>
  <si>
    <t>7-Phone-93</t>
  </si>
  <si>
    <t>7-Phone-100</t>
  </si>
  <si>
    <t>7-Phone-101</t>
  </si>
  <si>
    <t>Ekane</t>
  </si>
  <si>
    <t>7-Phone-113</t>
  </si>
  <si>
    <t>7-Phone-119</t>
  </si>
  <si>
    <t>7-i45-4</t>
  </si>
  <si>
    <t>7-i45-5</t>
  </si>
  <si>
    <t>7-i45-6</t>
  </si>
  <si>
    <t>7-i45-7</t>
  </si>
  <si>
    <t>7-i45-r</t>
  </si>
  <si>
    <t>7-i45-8</t>
  </si>
  <si>
    <t>7-i45-9</t>
  </si>
  <si>
    <t>Mission 14</t>
  </si>
  <si>
    <t>14-Phone-145</t>
  </si>
  <si>
    <t>14-Phone-156</t>
  </si>
  <si>
    <t>14-Phone-159</t>
  </si>
  <si>
    <t>14-i25-r</t>
  </si>
  <si>
    <t>eka-9</t>
  </si>
  <si>
    <t>ekane</t>
  </si>
  <si>
    <t>aimé</t>
  </si>
  <si>
    <t>eka-10</t>
  </si>
  <si>
    <t>eka-11</t>
  </si>
  <si>
    <t>eka-12</t>
  </si>
  <si>
    <t>eka-13</t>
  </si>
  <si>
    <t>eka-14</t>
  </si>
  <si>
    <t>eka-15</t>
  </si>
  <si>
    <t>eka-16</t>
  </si>
  <si>
    <t>Hire car</t>
  </si>
  <si>
    <t>7-i32-5</t>
  </si>
  <si>
    <t>7-i32-6</t>
  </si>
  <si>
    <t>7-i32-7</t>
  </si>
  <si>
    <t>7-i32-8</t>
  </si>
  <si>
    <t>7-i32-r</t>
  </si>
  <si>
    <t>7-i32-9</t>
  </si>
  <si>
    <t>7-i32-10</t>
  </si>
  <si>
    <t>15-i45-14</t>
  </si>
  <si>
    <t>19-i45-15</t>
  </si>
  <si>
    <t>19-i45-16</t>
  </si>
  <si>
    <t>19-i45-17</t>
  </si>
  <si>
    <t>Protected Species</t>
  </si>
  <si>
    <t>Undercover</t>
  </si>
  <si>
    <t>Traveling Expenses</t>
  </si>
  <si>
    <t>Traveling Expenseses</t>
  </si>
  <si>
    <t>Drinks with informer</t>
  </si>
  <si>
    <t>Drink with informer</t>
  </si>
  <si>
    <t>Drink with Informer</t>
  </si>
  <si>
    <t>Leopard Skins</t>
  </si>
  <si>
    <t>27-30/4/2013</t>
  </si>
  <si>
    <t>bank file</t>
  </si>
  <si>
    <t>CNPS</t>
  </si>
  <si>
    <t>Tax</t>
  </si>
  <si>
    <t>Bonus</t>
  </si>
  <si>
    <t>Personnel</t>
  </si>
  <si>
    <t>24-30/4/2013</t>
  </si>
  <si>
    <t xml:space="preserve">South </t>
  </si>
  <si>
    <t>Limbe</t>
  </si>
  <si>
    <t>Pangolin Scales</t>
  </si>
  <si>
    <t>30/4/2013</t>
  </si>
  <si>
    <t>External assistance</t>
  </si>
  <si>
    <t>10-i77-12</t>
  </si>
  <si>
    <t>10-i77-13</t>
  </si>
  <si>
    <t>10-i77-14</t>
  </si>
  <si>
    <t>10-i77-15</t>
  </si>
  <si>
    <t>10-i77-16</t>
  </si>
  <si>
    <t>10-aim-5</t>
  </si>
  <si>
    <t>10-aim-6</t>
  </si>
  <si>
    <t>10-aim-7</t>
  </si>
  <si>
    <t>Baboon</t>
  </si>
  <si>
    <t>Nya Aime</t>
  </si>
  <si>
    <t>Legal</t>
  </si>
  <si>
    <t>Alain Bernard</t>
  </si>
  <si>
    <t>Ania Serge</t>
  </si>
  <si>
    <t>personnel</t>
  </si>
  <si>
    <t>Aime</t>
  </si>
  <si>
    <t>Phone-5</t>
  </si>
  <si>
    <t>Phone-26</t>
  </si>
  <si>
    <t>Phone-37</t>
  </si>
  <si>
    <t>Phone-50</t>
  </si>
  <si>
    <t>Phone-67</t>
  </si>
  <si>
    <t>Phone-78</t>
  </si>
  <si>
    <t>Phone-112</t>
  </si>
  <si>
    <t>Phone-122</t>
  </si>
  <si>
    <t>Phone-133</t>
  </si>
  <si>
    <t>Phone-150</t>
  </si>
  <si>
    <t>Phone-171</t>
  </si>
  <si>
    <t>Phone-183</t>
  </si>
  <si>
    <t>Phone-200</t>
  </si>
  <si>
    <t>Phone-211</t>
  </si>
  <si>
    <t>Phone-226</t>
  </si>
  <si>
    <t>Phone-233</t>
  </si>
  <si>
    <t>Phone-249</t>
  </si>
  <si>
    <t>Phone-266</t>
  </si>
  <si>
    <t>Phone-287</t>
  </si>
  <si>
    <t>Phone-300</t>
  </si>
  <si>
    <t>Phone-311</t>
  </si>
  <si>
    <t>Phone-327</t>
  </si>
  <si>
    <t>Phone-332</t>
  </si>
  <si>
    <t>Phone-349</t>
  </si>
  <si>
    <t>Phone-367</t>
  </si>
  <si>
    <t>Phone-4</t>
  </si>
  <si>
    <t>Phone-28</t>
  </si>
  <si>
    <t>Phone-38</t>
  </si>
  <si>
    <t>Phone-51</t>
  </si>
  <si>
    <t>Phone-70</t>
  </si>
  <si>
    <t>Phone-79</t>
  </si>
  <si>
    <t>Phone-94</t>
  </si>
  <si>
    <t>Phone-99-99a</t>
  </si>
  <si>
    <t>Phone-118</t>
  </si>
  <si>
    <t>Phone-132</t>
  </si>
  <si>
    <t>Phone-146</t>
  </si>
  <si>
    <t>Phone-172</t>
  </si>
  <si>
    <t>Phone-182</t>
  </si>
  <si>
    <t>Phone-201</t>
  </si>
  <si>
    <t>Phone-212</t>
  </si>
  <si>
    <t>Phone-225</t>
  </si>
  <si>
    <t>Phone-234</t>
  </si>
  <si>
    <t>Phone-248</t>
  </si>
  <si>
    <t>Phone-269</t>
  </si>
  <si>
    <t>Phone-286</t>
  </si>
  <si>
    <t>Phone-301</t>
  </si>
  <si>
    <t>Phone-312</t>
  </si>
  <si>
    <t>Phone-326</t>
  </si>
  <si>
    <t>Phone-333</t>
  </si>
  <si>
    <t>Phone-342</t>
  </si>
  <si>
    <t>Phone-347-347a</t>
  </si>
  <si>
    <t>Phone-369-369b</t>
  </si>
  <si>
    <t>Ania</t>
  </si>
  <si>
    <t>Phone-2</t>
  </si>
  <si>
    <t>Phone-30</t>
  </si>
  <si>
    <t>Phone-44</t>
  </si>
  <si>
    <t>Phone-58</t>
  </si>
  <si>
    <t>Phone-76</t>
  </si>
  <si>
    <t>Phone-81</t>
  </si>
  <si>
    <t>Phone-105</t>
  </si>
  <si>
    <t>Phone-121</t>
  </si>
  <si>
    <t>Phone-130</t>
  </si>
  <si>
    <t>Phone-170</t>
  </si>
  <si>
    <t>Phone-177</t>
  </si>
  <si>
    <t>Phone-199</t>
  </si>
  <si>
    <t>Phone-214</t>
  </si>
  <si>
    <t>Phone-224</t>
  </si>
  <si>
    <t>Phone-237</t>
  </si>
  <si>
    <t>Phone-247</t>
  </si>
  <si>
    <t>Phone-264</t>
  </si>
  <si>
    <t>Phone-267</t>
  </si>
  <si>
    <t>Phone-285</t>
  </si>
  <si>
    <t>Phone-299</t>
  </si>
  <si>
    <t>Phone-310</t>
  </si>
  <si>
    <t>Phone-328</t>
  </si>
  <si>
    <t>Phone-334</t>
  </si>
  <si>
    <t>Phone-348</t>
  </si>
  <si>
    <t>Phone-368</t>
  </si>
  <si>
    <t>Alain</t>
  </si>
  <si>
    <t>Phone-10</t>
  </si>
  <si>
    <t>Phone-20</t>
  </si>
  <si>
    <t>Phone-32</t>
  </si>
  <si>
    <t>Phone-54</t>
  </si>
  <si>
    <t>Phone-65</t>
  </si>
  <si>
    <t>Phone-88</t>
  </si>
  <si>
    <t>Phone-96</t>
  </si>
  <si>
    <t>Phone-116</t>
  </si>
  <si>
    <t>Phone-137</t>
  </si>
  <si>
    <t>Phone-155</t>
  </si>
  <si>
    <t>Phone-164</t>
  </si>
  <si>
    <t>Phone-186</t>
  </si>
  <si>
    <t>Carine</t>
  </si>
  <si>
    <t>Phone-13</t>
  </si>
  <si>
    <t>Phone-59</t>
  </si>
  <si>
    <t>Phone-102</t>
  </si>
  <si>
    <t>Phone-120</t>
  </si>
  <si>
    <t>Phone-129</t>
  </si>
  <si>
    <t>Phone-151</t>
  </si>
  <si>
    <t>Phone-193</t>
  </si>
  <si>
    <t>Phone-217</t>
  </si>
  <si>
    <t>Phone-254</t>
  </si>
  <si>
    <t>Phone-268</t>
  </si>
  <si>
    <t>Phone-289</t>
  </si>
  <si>
    <t>Phone-295</t>
  </si>
  <si>
    <t>Phone-317</t>
  </si>
  <si>
    <t>Phone-325</t>
  </si>
  <si>
    <t>Phone-352</t>
  </si>
  <si>
    <t>Phone-370</t>
  </si>
  <si>
    <t>Me.Djimi</t>
  </si>
  <si>
    <t>Phone-128</t>
  </si>
  <si>
    <t>Phone-214a</t>
  </si>
  <si>
    <t>Phone-304</t>
  </si>
  <si>
    <t>Me.Tambe</t>
  </si>
  <si>
    <t>Phone-343</t>
  </si>
  <si>
    <t>Phone-373</t>
  </si>
  <si>
    <t>Me.Tchegue</t>
  </si>
  <si>
    <t>Phone-161</t>
  </si>
  <si>
    <t>aim-r</t>
  </si>
  <si>
    <t>aim-2</t>
  </si>
  <si>
    <t>Melong-Nkong</t>
  </si>
  <si>
    <t>Nkong-Melong</t>
  </si>
  <si>
    <t>aim-8</t>
  </si>
  <si>
    <t>aim-10</t>
  </si>
  <si>
    <t>aim-12</t>
  </si>
  <si>
    <t>aim-15</t>
  </si>
  <si>
    <t>aim-16</t>
  </si>
  <si>
    <t>aim-20</t>
  </si>
  <si>
    <t>Yaounde-Ebolowa</t>
  </si>
  <si>
    <t>ania-2</t>
  </si>
  <si>
    <t>ania</t>
  </si>
  <si>
    <t>Ebolowa-Yaounde</t>
  </si>
  <si>
    <t>ania-3</t>
  </si>
  <si>
    <t>Yaounde-Bertoua</t>
  </si>
  <si>
    <t>ania-5</t>
  </si>
  <si>
    <t>Bertoua-Yokadouma</t>
  </si>
  <si>
    <t>ania-7</t>
  </si>
  <si>
    <t>Yokaduma-Bertoua</t>
  </si>
  <si>
    <t>ania-9</t>
  </si>
  <si>
    <t>Bertoua-yaounde</t>
  </si>
  <si>
    <t>ania-11</t>
  </si>
  <si>
    <t>ania-13</t>
  </si>
  <si>
    <t>ania-14</t>
  </si>
  <si>
    <t>ania-16</t>
  </si>
  <si>
    <t>ania-18</t>
  </si>
  <si>
    <t>Lomie-Abong-Mbang-Lomie</t>
  </si>
  <si>
    <t>ania-21</t>
  </si>
  <si>
    <t>Yaounde-kribi</t>
  </si>
  <si>
    <t>kribi-yaounde</t>
  </si>
  <si>
    <t>ania-24</t>
  </si>
  <si>
    <t>ania-27</t>
  </si>
  <si>
    <t>ania-28</t>
  </si>
  <si>
    <t>ania-30</t>
  </si>
  <si>
    <t>ania-31</t>
  </si>
  <si>
    <t>ania-32</t>
  </si>
  <si>
    <t>ania-33</t>
  </si>
  <si>
    <t>Yaoundé-Bertoua</t>
  </si>
  <si>
    <t>car-3</t>
  </si>
  <si>
    <t>carine</t>
  </si>
  <si>
    <t>Bertoua-Yaoundé</t>
  </si>
  <si>
    <t>car-5</t>
  </si>
  <si>
    <t>car-7</t>
  </si>
  <si>
    <t>Abong-Mbang-Yaoundé</t>
  </si>
  <si>
    <t>car-9</t>
  </si>
  <si>
    <t>car-11</t>
  </si>
  <si>
    <t>car-13</t>
  </si>
  <si>
    <t>eka-1</t>
  </si>
  <si>
    <t>Bertoua-Yaounde</t>
  </si>
  <si>
    <t>eka-4</t>
  </si>
  <si>
    <t>eka-5</t>
  </si>
  <si>
    <t>eka-7</t>
  </si>
  <si>
    <t>eka-18</t>
  </si>
  <si>
    <t>eka-19</t>
  </si>
  <si>
    <t>eka-24</t>
  </si>
  <si>
    <t>eka-r</t>
  </si>
  <si>
    <t>Bamenda-Yaounde</t>
  </si>
  <si>
    <t>eka-26</t>
  </si>
  <si>
    <t>Yaounde-Kumba</t>
  </si>
  <si>
    <t>eka-27</t>
  </si>
  <si>
    <t>Kumba-Mamfe</t>
  </si>
  <si>
    <t>eka-29</t>
  </si>
  <si>
    <t>Mamfe-Kumba</t>
  </si>
  <si>
    <t>eka-32</t>
  </si>
  <si>
    <t>Kumba-Yaounde</t>
  </si>
  <si>
    <t>eka-34</t>
  </si>
  <si>
    <t>Yaounde-Douala</t>
  </si>
  <si>
    <t>eka-36</t>
  </si>
  <si>
    <t>Douala-Limbe</t>
  </si>
  <si>
    <t>al-r</t>
  </si>
  <si>
    <t>alain</t>
  </si>
  <si>
    <t>ania-r</t>
  </si>
  <si>
    <t>9/5</t>
  </si>
  <si>
    <t>car-r</t>
  </si>
  <si>
    <t>1/5</t>
  </si>
  <si>
    <t>aim-3</t>
  </si>
  <si>
    <t>aim-4</t>
  </si>
  <si>
    <t>aim-13</t>
  </si>
  <si>
    <t>aim-17</t>
  </si>
  <si>
    <t>ania-6</t>
  </si>
  <si>
    <t>ania-8</t>
  </si>
  <si>
    <t>ania-10</t>
  </si>
  <si>
    <t>ania-15</t>
  </si>
  <si>
    <t>ania-17</t>
  </si>
  <si>
    <t>ania-23</t>
  </si>
  <si>
    <t>ania-29</t>
  </si>
  <si>
    <t>car-4</t>
  </si>
  <si>
    <t>car-8</t>
  </si>
  <si>
    <t>car-12</t>
  </si>
  <si>
    <t>eka-2</t>
  </si>
  <si>
    <t>eka-6</t>
  </si>
  <si>
    <t>eka-8</t>
  </si>
  <si>
    <t>eka-25</t>
  </si>
  <si>
    <t>eka-28</t>
  </si>
  <si>
    <t>eka-30</t>
  </si>
  <si>
    <t>eka-33</t>
  </si>
  <si>
    <t>eka-37</t>
  </si>
  <si>
    <t>X 114 photocopies</t>
  </si>
  <si>
    <t>aim-1</t>
  </si>
  <si>
    <t>X 120 photocopies</t>
  </si>
  <si>
    <t>aim-11</t>
  </si>
  <si>
    <t>X 2 USB key</t>
  </si>
  <si>
    <t>ania-19</t>
  </si>
  <si>
    <t>X 60 photocopies</t>
  </si>
  <si>
    <t>car-1</t>
  </si>
  <si>
    <t>car-6</t>
  </si>
  <si>
    <t>X 1 mouse</t>
  </si>
  <si>
    <t>car-10</t>
  </si>
  <si>
    <t>X66 Photocopies</t>
  </si>
  <si>
    <t>eka-17</t>
  </si>
  <si>
    <t>eka-20</t>
  </si>
  <si>
    <t>eka-21</t>
  </si>
  <si>
    <t>eka-22</t>
  </si>
  <si>
    <t>eka-23</t>
  </si>
  <si>
    <t>eka-35</t>
  </si>
  <si>
    <t>Video coverage</t>
  </si>
  <si>
    <t>eka-39</t>
  </si>
  <si>
    <t>Jail visit</t>
  </si>
  <si>
    <t xml:space="preserve">Lawyers Transport and logistics </t>
  </si>
  <si>
    <t>dji-1</t>
  </si>
  <si>
    <t>31/3</t>
  </si>
  <si>
    <t>dji-2</t>
  </si>
  <si>
    <t>dji-3</t>
  </si>
  <si>
    <t>dji-4</t>
  </si>
  <si>
    <t>dji-6</t>
  </si>
  <si>
    <t>dji-7</t>
  </si>
  <si>
    <t>dji-8</t>
  </si>
  <si>
    <t>dji-9</t>
  </si>
  <si>
    <t>tam-1</t>
  </si>
  <si>
    <t>Kumba-Lime</t>
  </si>
  <si>
    <t>tam-2</t>
  </si>
  <si>
    <t>Limbe-Kumba</t>
  </si>
  <si>
    <t>teb-1</t>
  </si>
  <si>
    <t>Yokadouma-Bertoua</t>
  </si>
  <si>
    <t>lawyer fees</t>
  </si>
  <si>
    <t>Me Djimi</t>
  </si>
  <si>
    <t>dji-5</t>
  </si>
  <si>
    <t>djimi</t>
  </si>
  <si>
    <t>Me Tcheugueu</t>
  </si>
  <si>
    <t>tcheu-1</t>
  </si>
  <si>
    <t>Media</t>
  </si>
  <si>
    <t>Eric</t>
  </si>
  <si>
    <t>Phone-9</t>
  </si>
  <si>
    <t>Phone-18</t>
  </si>
  <si>
    <t>Phone-41</t>
  </si>
  <si>
    <t>Phone-56</t>
  </si>
  <si>
    <t>Phone-61</t>
  </si>
  <si>
    <t>Phone-74</t>
  </si>
  <si>
    <t>Phone-80</t>
  </si>
  <si>
    <t>Phone-103-103a</t>
  </si>
  <si>
    <t>Phone-114</t>
  </si>
  <si>
    <t>Phone-140</t>
  </si>
  <si>
    <t>Phone-157</t>
  </si>
  <si>
    <t>Phone-175</t>
  </si>
  <si>
    <t>Phone-189</t>
  </si>
  <si>
    <t>Phone-205</t>
  </si>
  <si>
    <t>Phone-210-210a</t>
  </si>
  <si>
    <t>Phone-229</t>
  </si>
  <si>
    <t>Phone-239</t>
  </si>
  <si>
    <t>Phone-253</t>
  </si>
  <si>
    <t>Phone-273</t>
  </si>
  <si>
    <t>Phone-278</t>
  </si>
  <si>
    <t>Phone-291</t>
  </si>
  <si>
    <t>Phone-307</t>
  </si>
  <si>
    <t>Phone-318</t>
  </si>
  <si>
    <t>Phone-330</t>
  </si>
  <si>
    <t>Phone-351-351a</t>
  </si>
  <si>
    <t>Phone-361</t>
  </si>
  <si>
    <t>Anna</t>
  </si>
  <si>
    <t>Phone-6</t>
  </si>
  <si>
    <t>Phone-29</t>
  </si>
  <si>
    <t>Phone-52</t>
  </si>
  <si>
    <t>Phone-72</t>
  </si>
  <si>
    <t>Phone-86</t>
  </si>
  <si>
    <t>Phone-106</t>
  </si>
  <si>
    <t>Phone-117</t>
  </si>
  <si>
    <t>Phone-154</t>
  </si>
  <si>
    <t>Phone-174</t>
  </si>
  <si>
    <t>Phone-184</t>
  </si>
  <si>
    <t>Phone-202</t>
  </si>
  <si>
    <t>Phone-209</t>
  </si>
  <si>
    <t>Phone-236</t>
  </si>
  <si>
    <t>Phone-236a</t>
  </si>
  <si>
    <t>Phone-246</t>
  </si>
  <si>
    <t>Phone-276</t>
  </si>
  <si>
    <t>Phone-288</t>
  </si>
  <si>
    <t>Phone-315</t>
  </si>
  <si>
    <t>Phone-329</t>
  </si>
  <si>
    <t>Phone-338</t>
  </si>
  <si>
    <t>Phone-350</t>
  </si>
  <si>
    <t>Phone-365-365a</t>
  </si>
  <si>
    <t>x1 hour internet</t>
  </si>
  <si>
    <t>internet</t>
  </si>
  <si>
    <t>ann-11</t>
  </si>
  <si>
    <t>ann-r</t>
  </si>
  <si>
    <t>special taxi</t>
  </si>
  <si>
    <t>eri-r</t>
  </si>
  <si>
    <t>Bonuses scaled to result</t>
  </si>
  <si>
    <t>2 arrested ivory dealer in Dja reserve</t>
  </si>
  <si>
    <t>l'equation newspaper F</t>
  </si>
  <si>
    <t>radio news flash E</t>
  </si>
  <si>
    <t xml:space="preserve">20 ivory tusks dealer arrest in Djoum </t>
  </si>
  <si>
    <t>radio news flash F</t>
  </si>
  <si>
    <t>mutation newspaper F</t>
  </si>
  <si>
    <t>radio talk show E</t>
  </si>
  <si>
    <t>radio news feature E</t>
  </si>
  <si>
    <t>the horizon newspaperE</t>
  </si>
  <si>
    <t>hotnews newspaper E</t>
  </si>
  <si>
    <t>hotnews newspaper F</t>
  </si>
  <si>
    <t>popoli newspaper F</t>
  </si>
  <si>
    <t>the reporter newspaper E</t>
  </si>
  <si>
    <t>eden newspaper E</t>
  </si>
  <si>
    <t>timescape newspaper E</t>
  </si>
  <si>
    <t>Douala Baboon seizure and arrest of dealer</t>
  </si>
  <si>
    <t>Kribi sea turtles dealer arrest- court hearings</t>
  </si>
  <si>
    <t>Ocean division sea turtles dealers arrest</t>
  </si>
  <si>
    <t>nouvelle expression newspaper F</t>
  </si>
  <si>
    <t>spokesman newspaper F</t>
  </si>
  <si>
    <t>28/3</t>
  </si>
  <si>
    <t>spokesman newspaper E</t>
  </si>
  <si>
    <t>photocopy</t>
  </si>
  <si>
    <t>ann-2</t>
  </si>
  <si>
    <t>ann-4</t>
  </si>
  <si>
    <t>ann-5</t>
  </si>
  <si>
    <t>ann-7</t>
  </si>
  <si>
    <t>professional cards</t>
  </si>
  <si>
    <t>ann-9</t>
  </si>
  <si>
    <t>ann-13</t>
  </si>
  <si>
    <t>sketching of logo</t>
  </si>
  <si>
    <t>x21 newspaper</t>
  </si>
  <si>
    <t>professional literature</t>
  </si>
  <si>
    <t>ann-1</t>
  </si>
  <si>
    <t>x17 newspaper</t>
  </si>
  <si>
    <t>ann-3</t>
  </si>
  <si>
    <t>x18 newspaper</t>
  </si>
  <si>
    <t>ann-6</t>
  </si>
  <si>
    <t>ann-8</t>
  </si>
  <si>
    <t>ann-15</t>
  </si>
  <si>
    <t>ann-10</t>
  </si>
  <si>
    <t>ann-12</t>
  </si>
  <si>
    <t>snails</t>
  </si>
  <si>
    <t xml:space="preserve">cabbage </t>
  </si>
  <si>
    <t>fried rice</t>
  </si>
  <si>
    <t>kwa coco</t>
  </si>
  <si>
    <t>mbongo</t>
  </si>
  <si>
    <t>x3 malta</t>
  </si>
  <si>
    <t>ann-14</t>
  </si>
  <si>
    <t>x2 orangina</t>
  </si>
  <si>
    <t>x1 soda</t>
  </si>
  <si>
    <t>x2 Amstel</t>
  </si>
  <si>
    <t>x2 beaufort</t>
  </si>
  <si>
    <t>x3 export</t>
  </si>
  <si>
    <t>x2 G  smooth</t>
  </si>
  <si>
    <t>x2 muizig</t>
  </si>
  <si>
    <t>x3 tangui</t>
  </si>
  <si>
    <t>x3 Isenbeck</t>
  </si>
  <si>
    <t>x2 ice</t>
  </si>
  <si>
    <t>x1 orangina</t>
  </si>
  <si>
    <t>Policy and External Relations</t>
  </si>
  <si>
    <t>Phone International</t>
  </si>
  <si>
    <t>policy and external relations</t>
  </si>
  <si>
    <t>Israel</t>
  </si>
  <si>
    <t>Phone-17-17b</t>
  </si>
  <si>
    <t>Phone-r</t>
  </si>
  <si>
    <t>Phone-16</t>
  </si>
  <si>
    <t>Phone-19</t>
  </si>
  <si>
    <t>Phone-31</t>
  </si>
  <si>
    <t>Phone-55</t>
  </si>
  <si>
    <t>Phone-64</t>
  </si>
  <si>
    <t>Phone-89</t>
  </si>
  <si>
    <t>Phone-91</t>
  </si>
  <si>
    <t>Phone-97</t>
  </si>
  <si>
    <t>Phone-138</t>
  </si>
  <si>
    <t>Phone-163</t>
  </si>
  <si>
    <t>Phone-187</t>
  </si>
  <si>
    <t>Phone-190</t>
  </si>
  <si>
    <t>Phone-203</t>
  </si>
  <si>
    <t>Phone-206</t>
  </si>
  <si>
    <t>Phone-221</t>
  </si>
  <si>
    <t>Phone-240</t>
  </si>
  <si>
    <t>Phone-251</t>
  </si>
  <si>
    <t>Phone-259</t>
  </si>
  <si>
    <t>Phone-262</t>
  </si>
  <si>
    <t>Phone-274</t>
  </si>
  <si>
    <t>Phone-281</t>
  </si>
  <si>
    <t>Phone-293</t>
  </si>
  <si>
    <t>Phone-305</t>
  </si>
  <si>
    <t>Phone-320</t>
  </si>
  <si>
    <t>Phone-339-339b</t>
  </si>
  <si>
    <t>Phone-345</t>
  </si>
  <si>
    <t>Phone-353</t>
  </si>
  <si>
    <t>Phone-360-360c</t>
  </si>
  <si>
    <t>ofir-r</t>
  </si>
  <si>
    <t>Emeline</t>
  </si>
  <si>
    <t>Phone-7</t>
  </si>
  <si>
    <t>Phone-27-27a</t>
  </si>
  <si>
    <t>Phone-36</t>
  </si>
  <si>
    <t>Phone-53</t>
  </si>
  <si>
    <t>Phone-69</t>
  </si>
  <si>
    <t>Phone-77</t>
  </si>
  <si>
    <t>Phone-107-107a</t>
  </si>
  <si>
    <t>Phone-125</t>
  </si>
  <si>
    <t>Phone-134</t>
  </si>
  <si>
    <t>Phone-147</t>
  </si>
  <si>
    <t>Phone-168</t>
  </si>
  <si>
    <t>Phone-180</t>
  </si>
  <si>
    <t>Arrey</t>
  </si>
  <si>
    <t>Phone-57</t>
  </si>
  <si>
    <t>Phone-75</t>
  </si>
  <si>
    <t>Phone-90</t>
  </si>
  <si>
    <t>Phone-95</t>
  </si>
  <si>
    <t>Phone-110</t>
  </si>
  <si>
    <t>Phone-126</t>
  </si>
  <si>
    <t>Phone-141</t>
  </si>
  <si>
    <t>Phone-188</t>
  </si>
  <si>
    <t>Phone-192-192a</t>
  </si>
  <si>
    <t>Phone-204</t>
  </si>
  <si>
    <t>Phone-216</t>
  </si>
  <si>
    <t>Phone-252</t>
  </si>
  <si>
    <t>Phone-257</t>
  </si>
  <si>
    <t>Phone-261</t>
  </si>
  <si>
    <t>Phone-265</t>
  </si>
  <si>
    <t>Phone-275</t>
  </si>
  <si>
    <t>Phone-280</t>
  </si>
  <si>
    <t>Phone-292</t>
  </si>
  <si>
    <t>Phone-306</t>
  </si>
  <si>
    <t>Phone-319</t>
  </si>
  <si>
    <t>Phone-340</t>
  </si>
  <si>
    <t>Phone-354</t>
  </si>
  <si>
    <t>Phone-371</t>
  </si>
  <si>
    <t>Unice</t>
  </si>
  <si>
    <t>Phone-11</t>
  </si>
  <si>
    <t>Phone-33</t>
  </si>
  <si>
    <t>Phone-49</t>
  </si>
  <si>
    <t>Phone-71</t>
  </si>
  <si>
    <t>Phone-104</t>
  </si>
  <si>
    <t>Phone-127</t>
  </si>
  <si>
    <t>Phone-131</t>
  </si>
  <si>
    <t>Phone-153</t>
  </si>
  <si>
    <t>Phone-173</t>
  </si>
  <si>
    <t>Phone-178</t>
  </si>
  <si>
    <t>Phone-198</t>
  </si>
  <si>
    <t>Phone-207</t>
  </si>
  <si>
    <t>Phone-226a</t>
  </si>
  <si>
    <t>Phone-232</t>
  </si>
  <si>
    <t>Phone-244</t>
  </si>
  <si>
    <t>Phone-270</t>
  </si>
  <si>
    <t>Phone-284</t>
  </si>
  <si>
    <t>Phone-298</t>
  </si>
  <si>
    <t>Phone-309</t>
  </si>
  <si>
    <t>Phone-324</t>
  </si>
  <si>
    <t>Phone-335</t>
  </si>
  <si>
    <t>Phone-358</t>
  </si>
  <si>
    <t>Phone-366</t>
  </si>
  <si>
    <t>Eme-r</t>
  </si>
  <si>
    <t>x1 hr taxi</t>
  </si>
  <si>
    <t>arrey-r</t>
  </si>
  <si>
    <t>X1 hour taxi</t>
  </si>
  <si>
    <t>uni-r</t>
  </si>
  <si>
    <t>Office cleaner</t>
  </si>
  <si>
    <t>arrey-1</t>
  </si>
  <si>
    <t>plastic sleeves</t>
  </si>
  <si>
    <t>arrey-2</t>
  </si>
  <si>
    <t>Certification</t>
  </si>
  <si>
    <t>arrey-3</t>
  </si>
  <si>
    <t>arrey-8</t>
  </si>
  <si>
    <t>labor fees taps repairs</t>
  </si>
  <si>
    <t>arrey-9</t>
  </si>
  <si>
    <t>X3 head taps</t>
  </si>
  <si>
    <t>arrey-10</t>
  </si>
  <si>
    <t>arrey-10a</t>
  </si>
  <si>
    <t>arrey-11</t>
  </si>
  <si>
    <t xml:space="preserve">repairs fees painting </t>
  </si>
  <si>
    <t>arrey-12</t>
  </si>
  <si>
    <t>x8 screws</t>
  </si>
  <si>
    <t>arrey-13</t>
  </si>
  <si>
    <t>uni-1</t>
  </si>
  <si>
    <t>uni-2</t>
  </si>
  <si>
    <t>uni-6</t>
  </si>
  <si>
    <t>uni-13</t>
  </si>
  <si>
    <t>uni-18</t>
  </si>
  <si>
    <t>x 5 toilet tissues</t>
  </si>
  <si>
    <t>uni-22</t>
  </si>
  <si>
    <t>uni-25</t>
  </si>
  <si>
    <t>uni-28</t>
  </si>
  <si>
    <t>x100 photocopies</t>
  </si>
  <si>
    <t>uni-36</t>
  </si>
  <si>
    <t>x15 photocopies</t>
  </si>
  <si>
    <t>uni-37</t>
  </si>
  <si>
    <t>Transfer fees</t>
  </si>
  <si>
    <t>Express union</t>
  </si>
  <si>
    <t>arrey-4</t>
  </si>
  <si>
    <t>arrey-5</t>
  </si>
  <si>
    <t>arrey-6</t>
  </si>
  <si>
    <t>arrey-7</t>
  </si>
  <si>
    <t>arrey-14</t>
  </si>
  <si>
    <t>uni-3</t>
  </si>
  <si>
    <t>uni-4</t>
  </si>
  <si>
    <t>uni-5</t>
  </si>
  <si>
    <t>uni-7</t>
  </si>
  <si>
    <t>uni-8</t>
  </si>
  <si>
    <t>uni-9</t>
  </si>
  <si>
    <t>uni-10</t>
  </si>
  <si>
    <t>uni-11</t>
  </si>
  <si>
    <t>uni-12</t>
  </si>
  <si>
    <t>uni-14</t>
  </si>
  <si>
    <t>uni-15</t>
  </si>
  <si>
    <t>uni-16</t>
  </si>
  <si>
    <t>uni-17</t>
  </si>
  <si>
    <t>uni-19</t>
  </si>
  <si>
    <t>uni-20</t>
  </si>
  <si>
    <t>uni-21</t>
  </si>
  <si>
    <t>uni-23</t>
  </si>
  <si>
    <t>uni-24</t>
  </si>
  <si>
    <t>uni-26</t>
  </si>
  <si>
    <t>uni-27</t>
  </si>
  <si>
    <t>uni-29</t>
  </si>
  <si>
    <t>uni-30</t>
  </si>
  <si>
    <t>uni-31</t>
  </si>
  <si>
    <t>uni-32</t>
  </si>
  <si>
    <t>uni-33</t>
  </si>
  <si>
    <t>uni-34</t>
  </si>
  <si>
    <t>uni-35</t>
  </si>
  <si>
    <t>Bank charges</t>
  </si>
  <si>
    <t>UNICS</t>
  </si>
  <si>
    <t>Afriland</t>
  </si>
  <si>
    <t>Sonel-Electricity</t>
  </si>
  <si>
    <t>Rent + Bills</t>
  </si>
  <si>
    <t>Hr-sonel 2013 .4</t>
  </si>
  <si>
    <t>water-SNEC</t>
  </si>
  <si>
    <t>Hr-Water 2013 .4</t>
  </si>
  <si>
    <t>19/3</t>
  </si>
  <si>
    <t>Bank file</t>
  </si>
  <si>
    <t>Mission 5</t>
  </si>
  <si>
    <t>Koptamoh</t>
  </si>
  <si>
    <t>Hippo Skulls</t>
  </si>
  <si>
    <t>i37</t>
  </si>
  <si>
    <t>5-Phone-42</t>
  </si>
  <si>
    <t>5-Phone-63</t>
  </si>
  <si>
    <t>6-i37-1</t>
  </si>
  <si>
    <t>6-i37-r</t>
  </si>
  <si>
    <t>6-i37-3</t>
  </si>
  <si>
    <t>Mission 26</t>
  </si>
  <si>
    <t>2-Phone-22</t>
  </si>
  <si>
    <t>10-Phone-111</t>
  </si>
  <si>
    <t>Extenal Assitance</t>
  </si>
  <si>
    <t>10-i77-7</t>
  </si>
  <si>
    <t>10-i77-8</t>
  </si>
  <si>
    <t>10-i77-9</t>
  </si>
  <si>
    <t>10-i77-10</t>
  </si>
  <si>
    <t>10-i77-11</t>
  </si>
  <si>
    <t>Inter-City- Transport</t>
  </si>
  <si>
    <t>11-15/4/2013</t>
  </si>
  <si>
    <t>16-17/4/2013</t>
  </si>
  <si>
    <t>22-30/4/2013</t>
  </si>
  <si>
    <t>25-29/4/13</t>
  </si>
  <si>
    <t>USB Key</t>
  </si>
  <si>
    <t>Equipments</t>
  </si>
  <si>
    <t>8-i43-2</t>
  </si>
  <si>
    <t>27 inv, 7 Regions</t>
  </si>
  <si>
    <t>Policy &amp; External Relations</t>
  </si>
  <si>
    <t>Coordination</t>
  </si>
  <si>
    <t xml:space="preserve">     </t>
  </si>
  <si>
    <t>LAGA Family</t>
  </si>
  <si>
    <t>total exp</t>
  </si>
  <si>
    <t>Women day Celebration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</si>
  <si>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</si>
  <si>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</si>
  <si>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</si>
  <si>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</si>
  <si>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</si>
  <si>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</si>
  <si>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</si>
  <si>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</si>
  <si>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</si>
  <si>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EIA</t>
  </si>
  <si>
    <t>ProWildlife</t>
  </si>
  <si>
    <t>ARCUS Foundation</t>
  </si>
  <si>
    <t>Conde Nast Award</t>
  </si>
  <si>
    <t>TOTAL</t>
  </si>
  <si>
    <t>US FWS</t>
  </si>
  <si>
    <t>bf 2012</t>
  </si>
  <si>
    <t xml:space="preserve">Used January </t>
  </si>
  <si>
    <t>Used February</t>
  </si>
  <si>
    <t>Used March</t>
  </si>
  <si>
    <t>US FWS-Replication</t>
  </si>
  <si>
    <t>Used January</t>
  </si>
  <si>
    <t xml:space="preserve">Donated January </t>
  </si>
  <si>
    <t>used February</t>
  </si>
  <si>
    <t>BornFree Foundation</t>
  </si>
  <si>
    <t>BF 2012</t>
  </si>
  <si>
    <t>Donated January</t>
  </si>
  <si>
    <t>Used march</t>
  </si>
  <si>
    <t xml:space="preserve">             </t>
  </si>
  <si>
    <t>Real Ex Rate =490</t>
  </si>
  <si>
    <t>Bank Ex Rate=487.27</t>
  </si>
  <si>
    <t>Bank commission+tax</t>
  </si>
  <si>
    <t>11/1</t>
  </si>
  <si>
    <t>Transaction to the account</t>
  </si>
  <si>
    <t>Bank Ex Rate=485.110</t>
  </si>
  <si>
    <t>21/1</t>
  </si>
  <si>
    <t>Real Ex Rate =656</t>
  </si>
  <si>
    <t>Bank Ex Rate=655.957</t>
  </si>
  <si>
    <t>22/1</t>
  </si>
  <si>
    <t>BORNFREE FOUNDATION</t>
  </si>
  <si>
    <t>Real Ex Rate =785</t>
  </si>
  <si>
    <t>Bank Ex Rate=769.400</t>
  </si>
  <si>
    <t>24/1</t>
  </si>
  <si>
    <t>Mobile Phone</t>
  </si>
  <si>
    <t>Yaounde-B'ssam</t>
  </si>
  <si>
    <t>B'ssam-Yaounde</t>
  </si>
  <si>
    <t>Yaounde-Ndiki</t>
  </si>
  <si>
    <t>Ndiki-Yaounde</t>
  </si>
  <si>
    <t>Yaounde-Melong</t>
  </si>
  <si>
    <t>Dschang-Yaounde</t>
  </si>
  <si>
    <t>Yaounde-Kribi</t>
  </si>
  <si>
    <t>Kribi-Yaounde</t>
  </si>
  <si>
    <t>Yaounde-Abong-Mbang</t>
  </si>
  <si>
    <t>Abong-Mbang-Yaounde</t>
  </si>
  <si>
    <t>26-eka-40</t>
  </si>
  <si>
    <t>26-eka-41</t>
  </si>
  <si>
    <t>26-eka-42</t>
  </si>
  <si>
    <t>26-eka-43</t>
  </si>
  <si>
    <t>10-i25-r</t>
  </si>
  <si>
    <t>10-aim-9</t>
  </si>
  <si>
    <t>27-i35-15</t>
  </si>
  <si>
    <t>27-ofir-1</t>
  </si>
  <si>
    <t>27-i8-12</t>
  </si>
  <si>
    <t>27-i8-15</t>
  </si>
  <si>
    <t>27-i35-16</t>
  </si>
  <si>
    <t>24-i26-14</t>
  </si>
  <si>
    <t>Cage</t>
  </si>
  <si>
    <t>Others</t>
  </si>
  <si>
    <t>10-i77-17</t>
  </si>
  <si>
    <t>3-i8-5</t>
  </si>
  <si>
    <t>inter-city Transport</t>
  </si>
  <si>
    <t>Police</t>
  </si>
  <si>
    <t>MINFOF</t>
  </si>
  <si>
    <t>1-6/4/2013</t>
  </si>
  <si>
    <t>The Median newspaper E</t>
  </si>
  <si>
    <t>Custom</t>
  </si>
  <si>
    <t>ania-20</t>
  </si>
  <si>
    <t>Salary of Media Officer is supplemented by Bonuses scaled to the results he provides</t>
  </si>
  <si>
    <t>9-15/4/2013</t>
  </si>
  <si>
    <t>Coordination/Support</t>
  </si>
  <si>
    <t xml:space="preserve"> LAGA Replication</t>
  </si>
  <si>
    <t>TOGO</t>
  </si>
  <si>
    <t>Detailed Financial Report with TALF Togo</t>
  </si>
  <si>
    <t>Policy and external relations</t>
  </si>
  <si>
    <t>talf-r</t>
  </si>
  <si>
    <t>1-30/4</t>
  </si>
  <si>
    <t>Guinea</t>
  </si>
  <si>
    <t>Detailed Financial Report with GALF Guinea</t>
  </si>
  <si>
    <t>Phone Legal</t>
  </si>
  <si>
    <t>Phone management</t>
  </si>
  <si>
    <t>Phone international</t>
  </si>
  <si>
    <t>Transport management</t>
  </si>
  <si>
    <t>galf-r</t>
  </si>
  <si>
    <t>1/30/4</t>
  </si>
  <si>
    <t>Transport Legal</t>
  </si>
  <si>
    <t>Office Management</t>
  </si>
  <si>
    <t>Office Legal</t>
  </si>
  <si>
    <t xml:space="preserve">Office </t>
  </si>
  <si>
    <t>Driving school fees</t>
  </si>
  <si>
    <t>Driving lessons</t>
  </si>
  <si>
    <t>i77-r</t>
  </si>
  <si>
    <t>Labour Day</t>
  </si>
  <si>
    <t>April</t>
  </si>
  <si>
    <t>Used April</t>
  </si>
  <si>
    <t>Passing to May 2013</t>
  </si>
  <si>
    <t>1-5/4/2013</t>
  </si>
  <si>
    <t>5-11/4/2013</t>
  </si>
  <si>
    <t>3-4/4/2013</t>
  </si>
  <si>
    <t>6-10/4/2013</t>
  </si>
  <si>
    <t>4-12/4/2013</t>
  </si>
  <si>
    <t>16-23/4/2013</t>
  </si>
  <si>
    <t>Bafoussam-Foumban</t>
  </si>
  <si>
    <t>Foumban-Bafoussam</t>
  </si>
  <si>
    <t>18-21/4/2013</t>
  </si>
  <si>
    <t>20-24/4/13</t>
  </si>
  <si>
    <t>2-9/4/2013</t>
  </si>
  <si>
    <t>9-11/4/2013</t>
  </si>
  <si>
    <t>File jacket</t>
  </si>
  <si>
    <t>Plastic sleeves</t>
  </si>
  <si>
    <t>Money Transferred to the Bank</t>
  </si>
  <si>
    <t>3 Operations against 5 subjects</t>
  </si>
  <si>
    <t>follow up 33 cases 42 locked subjects</t>
  </si>
  <si>
    <t xml:space="preserve">33 Media pieces </t>
  </si>
  <si>
    <t>Togo/Chad/Guinea/Israel</t>
  </si>
  <si>
    <t>Labour Day bonus</t>
  </si>
  <si>
    <t>Nadine</t>
  </si>
  <si>
    <t xml:space="preserve">      TOTAL EXPENDITURE APRIL</t>
  </si>
  <si>
    <t>LAGA - FINANCIAL REPORT    -  APRIL - 2013</t>
  </si>
  <si>
    <t>Labour Day Celebration</t>
  </si>
  <si>
    <t>$1=504CFA</t>
  </si>
  <si>
    <t xml:space="preserve"> Elephant Tails</t>
  </si>
  <si>
    <t>1-8/4/2013</t>
  </si>
  <si>
    <t>Informer fees</t>
  </si>
  <si>
    <t>Nkonjock</t>
  </si>
  <si>
    <t>Food allowance</t>
  </si>
  <si>
    <t>Laptop charger</t>
  </si>
  <si>
    <t>key board</t>
  </si>
  <si>
    <t>mouse</t>
  </si>
  <si>
    <t>x2L Pax</t>
  </si>
  <si>
    <t>roasted chicken + fried plantain</t>
  </si>
  <si>
    <t>sweet bitter leaf + plantain</t>
  </si>
  <si>
    <t>x11 small Guinness</t>
  </si>
  <si>
    <t>x11 top grenadine</t>
  </si>
  <si>
    <t>Inter-city Transport</t>
  </si>
  <si>
    <t>Criminal procedure code</t>
  </si>
  <si>
    <t>X6 Binding</t>
  </si>
  <si>
    <t>Picture frame</t>
  </si>
  <si>
    <t xml:space="preserve">General coordination  </t>
  </si>
  <si>
    <t>Cameroon tribune newspaper E</t>
  </si>
  <si>
    <t>Congo ivory dealers arrest- court hearing</t>
  </si>
  <si>
    <t>Limbe arrest of Chinese and Cameroonian pangolin dealer</t>
  </si>
  <si>
    <t>x2 umbrellas</t>
  </si>
  <si>
    <t>Air freshener</t>
  </si>
  <si>
    <t>Garbage bags</t>
  </si>
  <si>
    <t>Bamenda-Wum</t>
  </si>
  <si>
    <t>B'ssam-Bafoussamang</t>
  </si>
  <si>
    <t>Bafoussamang-Nkolnjock</t>
  </si>
  <si>
    <t>Nkolnjock-Bafoussamang</t>
  </si>
  <si>
    <t>Bafoussam-Dschang</t>
  </si>
  <si>
    <t>Yaounde-Bafoussamoussam</t>
  </si>
  <si>
    <t>Bafoussamoussam-Foumban</t>
  </si>
  <si>
    <t>Foumban-Bafoussamoussam</t>
  </si>
  <si>
    <t>Bafoussamoussam-Yaounde</t>
  </si>
  <si>
    <t>Bafoussamoussam -Bamenda</t>
  </si>
  <si>
    <t>Bamenda-Bafoussamoussam</t>
  </si>
  <si>
    <t>Internet</t>
  </si>
  <si>
    <t>Douala-Melong</t>
  </si>
  <si>
    <t>Melong-Douala</t>
  </si>
  <si>
    <t>Douala-Yaounde</t>
  </si>
  <si>
    <t>Yaounde-Sangmalimama</t>
  </si>
  <si>
    <t>Sangmalimama-Meyo</t>
  </si>
  <si>
    <t>Meyo-Sangmalimama</t>
  </si>
  <si>
    <t>Sangmalimama-Yaounde</t>
  </si>
  <si>
    <t>Yaounde-Sangmalima</t>
  </si>
  <si>
    <t>Sangmalima-Djoum</t>
  </si>
  <si>
    <t>Djoum-Sangmalima</t>
  </si>
  <si>
    <t>Sangmalima-Yaounde</t>
  </si>
  <si>
    <t>Sangmalima Djoum</t>
  </si>
  <si>
    <t>Doum-Sangmalima</t>
  </si>
  <si>
    <t>Yaounde-Sangmalimamelima</t>
  </si>
  <si>
    <t>Sangmalimamelima-Djoum</t>
  </si>
  <si>
    <t>Djoum-Sangmalimamelima</t>
  </si>
  <si>
    <t>Sangmalimamelima-Yaounde</t>
  </si>
  <si>
    <t>Sangmalimamelima-Ebolowa</t>
  </si>
  <si>
    <t>Ebolowa-Sangmalimamelima</t>
  </si>
  <si>
    <t>Drinks with Informer</t>
  </si>
  <si>
    <t>Fan</t>
  </si>
  <si>
    <t>Book for official letters</t>
  </si>
  <si>
    <t>31/4</t>
  </si>
  <si>
    <t>Bulb holi32</t>
  </si>
  <si>
    <t>Bulb</t>
  </si>
  <si>
    <t>Kribi</t>
  </si>
  <si>
    <t>Bafoussam-Foumbot</t>
  </si>
  <si>
    <t>foumbot-Koptamoh</t>
  </si>
  <si>
    <t>koptamoh-Njingombe</t>
  </si>
  <si>
    <t>Njingombe-Koptamoh</t>
  </si>
  <si>
    <t>koptamoh-foumbot</t>
  </si>
  <si>
    <t>foumbot-Bafoussam</t>
  </si>
  <si>
    <t>Bafoussam -Bamenda</t>
  </si>
  <si>
    <t>Yaounde-Bafoussam</t>
  </si>
  <si>
    <t>Hired car</t>
  </si>
  <si>
    <t>x2 Hrs Hired taxi</t>
  </si>
  <si>
    <t xml:space="preserve"> key board</t>
  </si>
  <si>
    <t>X 9 toilet tissues</t>
  </si>
  <si>
    <t>22Xwhite polo t-shirt</t>
  </si>
  <si>
    <t>arrest of 3 ivory dealers with 24 Ivory tusk Yaounde</t>
  </si>
  <si>
    <t>37Xprinting  t-shirt of labour day</t>
  </si>
  <si>
    <t>15Xblack polo t-shirt</t>
  </si>
  <si>
    <t>37xT-shirt printing</t>
  </si>
  <si>
    <t>37x first course food</t>
  </si>
  <si>
    <t>Hiring cultery</t>
  </si>
  <si>
    <t>Driving scool fees</t>
  </si>
  <si>
    <t>2X Fruits</t>
  </si>
  <si>
    <t>Foil papers</t>
  </si>
  <si>
    <t>Whisky</t>
  </si>
  <si>
    <t>Chair dressing</t>
  </si>
  <si>
    <t>Conde Nast</t>
  </si>
  <si>
    <t>i77-12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</si>
</sst>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£-809]#,##0"/>
    <numFmt numFmtId="195" formatCode="&quot;$&quot;#,##0"/>
    <numFmt numFmtId="196" formatCode="#,##0.00;[Red]#,##0.00"/>
    <numFmt numFmtId="197" formatCode="#,##0.000"/>
    <numFmt numFmtId="198" formatCode="#,##0.000;[Red]#,##0.000"/>
    <numFmt numFmtId="199" formatCode="\t&quot;£&quot;#,##0_);\(\t&quot;£&quot;#,##0\)"/>
    <numFmt numFmtId="200" formatCode="\t&quot;£&quot;#,##0_);[Red]\(\t&quot;£&quot;#,##0\)"/>
    <numFmt numFmtId="201" formatCode="\t&quot;£&quot;#,##0.00_);\(\t&quot;£&quot;#,##0.00\)"/>
    <numFmt numFmtId="202" formatCode="\t&quot;£&quot;#,##0.00_);[Red]\(\t&quot;£&quot;#,##0.00\)"/>
    <numFmt numFmtId="203" formatCode="[$€-2]\ #,##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5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49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0"/>
    </font>
    <font>
      <sz val="10"/>
      <color indexed="11"/>
      <name val="Arial"/>
      <family val="2"/>
    </font>
    <font>
      <sz val="9"/>
      <color indexed="60"/>
      <name val="Arial"/>
      <family val="0"/>
    </font>
    <font>
      <sz val="8"/>
      <color indexed="60"/>
      <name val="Arial"/>
      <family val="0"/>
    </font>
    <font>
      <sz val="8"/>
      <color indexed="20"/>
      <name val="Arial"/>
      <family val="2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0"/>
      <color indexed="46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0"/>
    </font>
    <font>
      <sz val="9"/>
      <color indexed="14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49"/>
      <name val="Arial"/>
      <family val="0"/>
    </font>
    <font>
      <sz val="9"/>
      <color indexed="49"/>
      <name val="Arial"/>
      <family val="0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4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5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92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3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9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19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9" fillId="2" borderId="0" xfId="0" applyFont="1" applyFill="1" applyAlignment="1">
      <alignment/>
    </xf>
    <xf numFmtId="0" fontId="15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2" xfId="0" applyNumberFormat="1" applyFont="1" applyBorder="1" applyAlignment="1">
      <alignment/>
    </xf>
    <xf numFmtId="192" fontId="0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192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49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Border="1" applyAlignment="1">
      <alignment/>
    </xf>
    <xf numFmtId="49" fontId="0" fillId="0" borderId="0" xfId="20" applyNumberFormat="1" applyFont="1" applyFill="1">
      <alignment/>
      <protection/>
    </xf>
    <xf numFmtId="49" fontId="0" fillId="2" borderId="0" xfId="20" applyNumberFormat="1" applyFont="1" applyFill="1">
      <alignment/>
      <protection/>
    </xf>
    <xf numFmtId="3" fontId="0" fillId="0" borderId="0" xfId="0" applyNumberFormat="1" applyFill="1" applyBorder="1" applyAlignment="1">
      <alignment horizontal="left"/>
    </xf>
    <xf numFmtId="49" fontId="0" fillId="0" borderId="0" xfId="19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19" applyFont="1" applyFill="1" applyAlignment="1" applyProtection="1">
      <alignment/>
      <protection/>
    </xf>
    <xf numFmtId="3" fontId="0" fillId="0" borderId="0" xfId="0" applyNumberFormat="1" applyBorder="1" applyAlignment="1">
      <alignment horizontal="left"/>
    </xf>
    <xf numFmtId="49" fontId="0" fillId="0" borderId="0" xfId="19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19" applyFont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2" xfId="0" applyNumberFormat="1" applyFont="1" applyBorder="1" applyAlignment="1">
      <alignment horizontal="center"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" fontId="0" fillId="2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93" fontId="0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3" fontId="17" fillId="0" borderId="0" xfId="0" applyNumberFormat="1" applyFont="1" applyFill="1" applyAlignment="1">
      <alignment/>
    </xf>
    <xf numFmtId="49" fontId="1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92" fontId="18" fillId="0" borderId="2" xfId="0" applyNumberFormat="1" applyFont="1" applyBorder="1" applyAlignment="1">
      <alignment/>
    </xf>
    <xf numFmtId="0" fontId="19" fillId="0" borderId="0" xfId="0" applyFont="1" applyFill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20" fillId="0" borderId="0" xfId="0" applyNumberFormat="1" applyFont="1" applyFill="1" applyAlignment="1">
      <alignment/>
    </xf>
    <xf numFmtId="3" fontId="17" fillId="0" borderId="3" xfId="0" applyNumberFormat="1" applyFont="1" applyFill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20" fillId="0" borderId="3" xfId="0" applyNumberFormat="1" applyFont="1" applyBorder="1" applyAlignment="1">
      <alignment horizontal="left"/>
    </xf>
    <xf numFmtId="49" fontId="19" fillId="0" borderId="0" xfId="0" applyNumberFormat="1" applyFont="1" applyFill="1" applyAlignment="1">
      <alignment/>
    </xf>
    <xf numFmtId="3" fontId="19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/>
    </xf>
    <xf numFmtId="49" fontId="19" fillId="0" borderId="3" xfId="0" applyNumberFormat="1" applyFont="1" applyBorder="1" applyAlignment="1">
      <alignment horizontal="left"/>
    </xf>
    <xf numFmtId="3" fontId="19" fillId="0" borderId="3" xfId="0" applyNumberFormat="1" applyFont="1" applyBorder="1" applyAlignment="1">
      <alignment/>
    </xf>
    <xf numFmtId="192" fontId="19" fillId="0" borderId="3" xfId="0" applyNumberFormat="1" applyFont="1" applyBorder="1" applyAlignment="1">
      <alignment/>
    </xf>
    <xf numFmtId="192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 horizontal="left"/>
    </xf>
    <xf numFmtId="3" fontId="21" fillId="0" borderId="3" xfId="0" applyNumberFormat="1" applyFont="1" applyBorder="1" applyAlignment="1">
      <alignment/>
    </xf>
    <xf numFmtId="192" fontId="21" fillId="0" borderId="3" xfId="0" applyNumberFormat="1" applyFont="1" applyBorder="1" applyAlignment="1">
      <alignment/>
    </xf>
    <xf numFmtId="192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 horizontal="left"/>
    </xf>
    <xf numFmtId="3" fontId="22" fillId="0" borderId="3" xfId="0" applyNumberFormat="1" applyFont="1" applyBorder="1" applyAlignment="1">
      <alignment/>
    </xf>
    <xf numFmtId="192" fontId="22" fillId="0" borderId="3" xfId="0" applyNumberFormat="1" applyFont="1" applyBorder="1" applyAlignment="1">
      <alignment/>
    </xf>
    <xf numFmtId="192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3" xfId="0" applyNumberFormat="1" applyFont="1" applyFill="1" applyBorder="1" applyAlignment="1">
      <alignment/>
    </xf>
    <xf numFmtId="49" fontId="23" fillId="0" borderId="3" xfId="0" applyNumberFormat="1" applyFont="1" applyFill="1" applyBorder="1" applyAlignment="1">
      <alignment/>
    </xf>
    <xf numFmtId="49" fontId="23" fillId="0" borderId="3" xfId="0" applyNumberFormat="1" applyFont="1" applyFill="1" applyBorder="1" applyAlignment="1">
      <alignment horizontal="left"/>
    </xf>
    <xf numFmtId="192" fontId="23" fillId="0" borderId="3" xfId="0" applyNumberFormat="1" applyFont="1" applyBorder="1" applyAlignment="1">
      <alignment/>
    </xf>
    <xf numFmtId="192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3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 horizontal="left"/>
    </xf>
    <xf numFmtId="3" fontId="24" fillId="0" borderId="3" xfId="0" applyNumberFormat="1" applyFont="1" applyBorder="1" applyAlignment="1">
      <alignment/>
    </xf>
    <xf numFmtId="192" fontId="24" fillId="0" borderId="3" xfId="0" applyNumberFormat="1" applyFont="1" applyBorder="1" applyAlignment="1">
      <alignment/>
    </xf>
    <xf numFmtId="192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12" fillId="0" borderId="0" xfId="0" applyNumberFormat="1" applyFont="1" applyFill="1" applyAlignment="1">
      <alignment/>
    </xf>
    <xf numFmtId="3" fontId="12" fillId="0" borderId="3" xfId="0" applyNumberFormat="1" applyFont="1" applyFill="1" applyBorder="1" applyAlignment="1">
      <alignment/>
    </xf>
    <xf numFmtId="49" fontId="12" fillId="0" borderId="3" xfId="0" applyNumberFormat="1" applyFont="1" applyFill="1" applyBorder="1" applyAlignment="1">
      <alignment/>
    </xf>
    <xf numFmtId="49" fontId="12" fillId="0" borderId="3" xfId="0" applyNumberFormat="1" applyFont="1" applyFill="1" applyBorder="1" applyAlignment="1">
      <alignment horizontal="left"/>
    </xf>
    <xf numFmtId="3" fontId="12" fillId="0" borderId="3" xfId="0" applyNumberFormat="1" applyFont="1" applyBorder="1" applyAlignment="1">
      <alignment/>
    </xf>
    <xf numFmtId="192" fontId="12" fillId="0" borderId="3" xfId="0" applyNumberFormat="1" applyFont="1" applyBorder="1" applyAlignment="1">
      <alignment/>
    </xf>
    <xf numFmtId="192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3" fontId="13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>
      <alignment/>
    </xf>
    <xf numFmtId="192" fontId="13" fillId="0" borderId="3" xfId="0" applyNumberFormat="1" applyFont="1" applyBorder="1" applyAlignment="1">
      <alignment/>
    </xf>
    <xf numFmtId="192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49" fontId="25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13" fillId="0" borderId="3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left"/>
    </xf>
    <xf numFmtId="3" fontId="26" fillId="0" borderId="3" xfId="0" applyNumberFormat="1" applyFont="1" applyBorder="1" applyAlignment="1">
      <alignment/>
    </xf>
    <xf numFmtId="192" fontId="1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left"/>
    </xf>
    <xf numFmtId="192" fontId="28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3" fontId="29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3" fontId="27" fillId="2" borderId="0" xfId="0" applyNumberFormat="1" applyFont="1" applyFill="1" applyAlignment="1">
      <alignment/>
    </xf>
    <xf numFmtId="192" fontId="28" fillId="2" borderId="0" xfId="0" applyNumberFormat="1" applyFont="1" applyFill="1" applyAlignment="1">
      <alignment/>
    </xf>
    <xf numFmtId="192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19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19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 horizontal="left"/>
    </xf>
    <xf numFmtId="190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190" fontId="24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9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190" fontId="21" fillId="2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center"/>
    </xf>
    <xf numFmtId="190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/>
    </xf>
    <xf numFmtId="19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19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center"/>
    </xf>
    <xf numFmtId="190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center"/>
    </xf>
    <xf numFmtId="190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190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49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19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 quotePrefix="1">
      <alignment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/>
    </xf>
    <xf numFmtId="49" fontId="33" fillId="0" borderId="0" xfId="0" applyNumberFormat="1" applyFont="1" applyFill="1" applyAlignment="1">
      <alignment/>
    </xf>
    <xf numFmtId="190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195" fontId="26" fillId="0" borderId="0" xfId="0" applyNumberFormat="1" applyFont="1" applyFill="1" applyAlignment="1">
      <alignment/>
    </xf>
    <xf numFmtId="196" fontId="26" fillId="0" borderId="0" xfId="0" applyNumberFormat="1" applyFont="1" applyFill="1" applyBorder="1" applyAlignment="1">
      <alignment/>
    </xf>
    <xf numFmtId="197" fontId="26" fillId="0" borderId="0" xfId="0" applyNumberFormat="1" applyFont="1" applyFill="1" applyAlignment="1">
      <alignment/>
    </xf>
    <xf numFmtId="198" fontId="26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19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25" fillId="0" borderId="0" xfId="0" applyNumberFormat="1" applyFont="1" applyFill="1" applyAlignment="1" quotePrefix="1">
      <alignment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49" fontId="37" fillId="0" borderId="0" xfId="0" applyNumberFormat="1" applyFont="1" applyFill="1" applyAlignment="1">
      <alignment/>
    </xf>
    <xf numFmtId="190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3" fontId="38" fillId="0" borderId="0" xfId="0" applyNumberFormat="1" applyFont="1" applyFill="1" applyAlignment="1">
      <alignment/>
    </xf>
    <xf numFmtId="195" fontId="25" fillId="0" borderId="0" xfId="0" applyNumberFormat="1" applyFont="1" applyFill="1" applyAlignment="1">
      <alignment/>
    </xf>
    <xf numFmtId="196" fontId="25" fillId="0" borderId="0" xfId="0" applyNumberFormat="1" applyFont="1" applyFill="1" applyBorder="1" applyAlignment="1">
      <alignment/>
    </xf>
    <xf numFmtId="197" fontId="25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 quotePrefix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49" fontId="39" fillId="0" borderId="0" xfId="0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3" fontId="40" fillId="0" borderId="0" xfId="0" applyNumberFormat="1" applyFont="1" applyFill="1" applyAlignment="1">
      <alignment/>
    </xf>
    <xf numFmtId="203" fontId="12" fillId="0" borderId="0" xfId="0" applyNumberFormat="1" applyFont="1" applyFill="1" applyAlignment="1">
      <alignment/>
    </xf>
    <xf numFmtId="196" fontId="12" fillId="0" borderId="0" xfId="0" applyNumberFormat="1" applyFont="1" applyFill="1" applyBorder="1" applyAlignment="1">
      <alignment/>
    </xf>
    <xf numFmtId="197" fontId="1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quotePrefix="1">
      <alignment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/>
    </xf>
    <xf numFmtId="192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49" fontId="41" fillId="0" borderId="0" xfId="0" applyNumberFormat="1" applyFont="1" applyFill="1" applyAlignment="1">
      <alignment/>
    </xf>
    <xf numFmtId="190" fontId="21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194" fontId="21" fillId="0" borderId="0" xfId="0" applyNumberFormat="1" applyFont="1" applyFill="1" applyAlignment="1">
      <alignment/>
    </xf>
    <xf numFmtId="196" fontId="21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192" fontId="21" fillId="0" borderId="0" xfId="0" applyNumberFormat="1" applyFont="1" applyAlignment="1">
      <alignment/>
    </xf>
    <xf numFmtId="1" fontId="0" fillId="2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19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43" fillId="2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 quotePrefix="1">
      <alignment/>
    </xf>
    <xf numFmtId="3" fontId="24" fillId="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3" fontId="36" fillId="2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36" fillId="2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2" borderId="0" xfId="0" applyNumberFormat="1" applyFont="1" applyFill="1" applyAlignment="1">
      <alignment/>
    </xf>
    <xf numFmtId="3" fontId="13" fillId="2" borderId="0" xfId="0" applyNumberFormat="1" applyFont="1" applyFill="1" applyAlignment="1" quotePrefix="1">
      <alignment/>
    </xf>
    <xf numFmtId="3" fontId="22" fillId="2" borderId="0" xfId="0" applyNumberFormat="1" applyFont="1" applyFill="1" applyAlignment="1" quotePrefix="1">
      <alignment/>
    </xf>
    <xf numFmtId="3" fontId="13" fillId="0" borderId="0" xfId="0" applyNumberFormat="1" applyFont="1" applyAlignment="1" quotePrefix="1">
      <alignment/>
    </xf>
    <xf numFmtId="3" fontId="36" fillId="2" borderId="0" xfId="0" applyNumberFormat="1" applyFont="1" applyFill="1" applyAlignment="1">
      <alignment/>
    </xf>
    <xf numFmtId="3" fontId="36" fillId="2" borderId="0" xfId="0" applyNumberFormat="1" applyFont="1" applyFill="1" applyAlignment="1">
      <alignment/>
    </xf>
    <xf numFmtId="3" fontId="13" fillId="0" borderId="0" xfId="0" applyNumberFormat="1" applyFont="1" applyAlignment="1" quotePrefix="1">
      <alignment/>
    </xf>
    <xf numFmtId="3" fontId="13" fillId="0" borderId="0" xfId="0" applyNumberFormat="1" applyFont="1" applyFill="1" applyAlignment="1" quotePrefix="1">
      <alignment/>
    </xf>
    <xf numFmtId="3" fontId="13" fillId="2" borderId="0" xfId="0" applyNumberFormat="1" applyFont="1" applyFill="1" applyAlignment="1" quotePrefix="1">
      <alignment/>
    </xf>
    <xf numFmtId="3" fontId="16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3" fontId="44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3" fillId="2" borderId="0" xfId="20" applyNumberFormat="1" applyFont="1" applyFill="1">
      <alignment/>
      <protection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3" fontId="17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 quotePrefix="1">
      <alignment/>
    </xf>
    <xf numFmtId="3" fontId="21" fillId="0" borderId="0" xfId="0" applyNumberFormat="1" applyFont="1" applyFill="1" applyBorder="1" applyAlignment="1">
      <alignment/>
    </xf>
    <xf numFmtId="3" fontId="21" fillId="2" borderId="0" xfId="0" applyNumberFormat="1" applyFont="1" applyFill="1" applyAlignment="1">
      <alignment/>
    </xf>
    <xf numFmtId="3" fontId="44" fillId="2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3" fontId="44" fillId="0" borderId="2" xfId="0" applyNumberFormat="1" applyFont="1" applyBorder="1" applyAlignment="1">
      <alignment/>
    </xf>
    <xf numFmtId="3" fontId="19" fillId="0" borderId="0" xfId="0" applyNumberFormat="1" applyFont="1" applyAlignment="1" quotePrefix="1">
      <alignment/>
    </xf>
    <xf numFmtId="3" fontId="21" fillId="0" borderId="0" xfId="0" applyNumberFormat="1" applyFont="1" applyAlignment="1">
      <alignment/>
    </xf>
    <xf numFmtId="3" fontId="41" fillId="0" borderId="2" xfId="0" applyNumberFormat="1" applyFont="1" applyBorder="1" applyAlignment="1">
      <alignment/>
    </xf>
    <xf numFmtId="3" fontId="21" fillId="2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19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190" fontId="25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center"/>
    </xf>
    <xf numFmtId="190" fontId="25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5"/>
  <sheetViews>
    <sheetView tabSelected="1" workbookViewId="0" topLeftCell="A1">
      <pane ySplit="5" topLeftCell="BM2574" activePane="bottomLeft" state="frozen"/>
      <selection pane="topLeft" activeCell="A1" sqref="A1"/>
      <selection pane="bottomLeft" activeCell="D3089" sqref="D3089"/>
    </sheetView>
  </sheetViews>
  <sheetFormatPr defaultColWidth="9.140625" defaultRowHeight="12.75" zeroHeight="1"/>
  <cols>
    <col min="1" max="1" width="5.140625" style="1" customWidth="1"/>
    <col min="2" max="2" width="11.0039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5" customWidth="1"/>
    <col min="7" max="7" width="6.8515625" style="25" customWidth="1"/>
    <col min="8" max="8" width="11.7109375" style="5" customWidth="1"/>
    <col min="9" max="9" width="9.140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5"/>
      <c r="B1" s="6"/>
      <c r="C1" s="7"/>
      <c r="D1" s="7"/>
      <c r="E1" s="8"/>
      <c r="F1" s="7"/>
      <c r="G1" s="7"/>
      <c r="H1" s="6"/>
      <c r="I1" s="3"/>
    </row>
    <row r="2" spans="1:9" ht="17.25" customHeight="1">
      <c r="A2" s="9"/>
      <c r="B2" s="522" t="s">
        <v>1196</v>
      </c>
      <c r="C2" s="522"/>
      <c r="D2" s="522"/>
      <c r="E2" s="522"/>
      <c r="F2" s="522"/>
      <c r="G2" s="522"/>
      <c r="H2" s="522"/>
      <c r="I2" s="19"/>
    </row>
    <row r="3" spans="1:9" s="13" customFormat="1" ht="18" customHeight="1">
      <c r="A3" s="10"/>
      <c r="B3" s="11"/>
      <c r="C3" s="11"/>
      <c r="D3" s="11"/>
      <c r="E3" s="11"/>
      <c r="F3" s="11"/>
      <c r="G3" s="11"/>
      <c r="H3" s="11"/>
      <c r="I3" s="12"/>
    </row>
    <row r="4" spans="1:9" ht="15" customHeight="1">
      <c r="A4" s="9"/>
      <c r="B4" s="17" t="s">
        <v>0</v>
      </c>
      <c r="C4" s="16" t="s">
        <v>6</v>
      </c>
      <c r="D4" s="16" t="s">
        <v>1</v>
      </c>
      <c r="E4" s="16" t="s">
        <v>7</v>
      </c>
      <c r="F4" s="16" t="s">
        <v>2</v>
      </c>
      <c r="G4" s="14" t="s">
        <v>4</v>
      </c>
      <c r="H4" s="17" t="s">
        <v>3</v>
      </c>
      <c r="I4" s="18" t="s">
        <v>5</v>
      </c>
    </row>
    <row r="5" spans="1:13" ht="18.75" customHeight="1">
      <c r="A5" s="21"/>
      <c r="B5" s="21" t="s">
        <v>1198</v>
      </c>
      <c r="C5" s="21"/>
      <c r="D5" s="21"/>
      <c r="E5" s="21"/>
      <c r="F5" s="26"/>
      <c r="G5" s="24"/>
      <c r="H5" s="22">
        <v>0</v>
      </c>
      <c r="I5" s="23">
        <v>504</v>
      </c>
      <c r="K5" t="s">
        <v>8</v>
      </c>
      <c r="L5" t="s">
        <v>9</v>
      </c>
      <c r="M5" s="2">
        <v>504</v>
      </c>
    </row>
    <row r="6" spans="4:13" ht="12.75">
      <c r="D6" s="10"/>
      <c r="H6" s="5">
        <f>H3-B6</f>
        <v>0</v>
      </c>
      <c r="I6" s="20">
        <f>+B6/M6</f>
        <v>0</v>
      </c>
      <c r="M6" s="2">
        <v>504</v>
      </c>
    </row>
    <row r="7" spans="4:13" ht="12.75">
      <c r="D7" s="10"/>
      <c r="H7" s="5">
        <v>0</v>
      </c>
      <c r="I7" s="20">
        <f>+B7/M7</f>
        <v>0</v>
      </c>
      <c r="M7" s="2">
        <v>504</v>
      </c>
    </row>
    <row r="8" spans="4:13" ht="12.75">
      <c r="D8" s="10"/>
      <c r="H8" s="5">
        <f>H5-B8</f>
        <v>0</v>
      </c>
      <c r="I8" s="20">
        <f>+B8/M8</f>
        <v>0</v>
      </c>
      <c r="M8" s="2">
        <v>504</v>
      </c>
    </row>
    <row r="9" spans="1:13" s="13" customFormat="1" ht="12.75">
      <c r="A9" s="158"/>
      <c r="B9" s="159">
        <f>+B22</f>
        <v>2456107.5</v>
      </c>
      <c r="C9" s="160"/>
      <c r="D9" s="161" t="s">
        <v>10</v>
      </c>
      <c r="E9" s="162" t="s">
        <v>1063</v>
      </c>
      <c r="F9" s="163"/>
      <c r="G9" s="164"/>
      <c r="H9" s="165">
        <f aca="true" t="shared" si="0" ref="H9:H16">+B9</f>
        <v>2456107.5</v>
      </c>
      <c r="I9" s="166">
        <f aca="true" t="shared" si="1" ref="I9:I16">+B9/M9</f>
        <v>4873.229166666667</v>
      </c>
      <c r="J9" s="68"/>
      <c r="K9" s="167"/>
      <c r="L9" s="68"/>
      <c r="M9" s="2">
        <v>504</v>
      </c>
    </row>
    <row r="10" spans="1:13" s="13" customFormat="1" ht="12.75">
      <c r="A10" s="158"/>
      <c r="B10" s="159">
        <f>+B1147</f>
        <v>985300</v>
      </c>
      <c r="C10" s="160"/>
      <c r="D10" s="161" t="s">
        <v>405</v>
      </c>
      <c r="E10" s="162" t="s">
        <v>1189</v>
      </c>
      <c r="F10" s="163"/>
      <c r="G10" s="164"/>
      <c r="H10" s="165">
        <f t="shared" si="0"/>
        <v>985300</v>
      </c>
      <c r="I10" s="166">
        <f t="shared" si="1"/>
        <v>1954.9603174603174</v>
      </c>
      <c r="J10" s="68"/>
      <c r="K10" s="167"/>
      <c r="L10" s="68"/>
      <c r="M10" s="2">
        <v>504</v>
      </c>
    </row>
    <row r="11" spans="1:13" s="13" customFormat="1" ht="12.75">
      <c r="A11" s="158"/>
      <c r="B11" s="159">
        <f>+B1266</f>
        <v>2914222.5</v>
      </c>
      <c r="C11" s="160"/>
      <c r="D11" s="161" t="s">
        <v>481</v>
      </c>
      <c r="E11" s="162" t="s">
        <v>1190</v>
      </c>
      <c r="F11" s="163"/>
      <c r="G11" s="164"/>
      <c r="H11" s="165">
        <f t="shared" si="0"/>
        <v>2914222.5</v>
      </c>
      <c r="I11" s="166">
        <f t="shared" si="1"/>
        <v>5782.1875</v>
      </c>
      <c r="J11" s="68"/>
      <c r="K11" s="167"/>
      <c r="L11" s="68"/>
      <c r="M11" s="2">
        <v>504</v>
      </c>
    </row>
    <row r="12" spans="1:13" s="13" customFormat="1" ht="12.75">
      <c r="A12" s="158"/>
      <c r="B12" s="159">
        <f>+B1812</f>
        <v>1445350</v>
      </c>
      <c r="C12" s="160"/>
      <c r="D12" s="161" t="s">
        <v>744</v>
      </c>
      <c r="E12" s="162" t="s">
        <v>1191</v>
      </c>
      <c r="F12" s="163"/>
      <c r="G12" s="164"/>
      <c r="H12" s="165">
        <f t="shared" si="0"/>
        <v>1445350</v>
      </c>
      <c r="I12" s="166">
        <f t="shared" si="1"/>
        <v>2867.7579365079364</v>
      </c>
      <c r="J12" s="68"/>
      <c r="K12" s="168"/>
      <c r="L12" s="68"/>
      <c r="M12" s="2">
        <v>504</v>
      </c>
    </row>
    <row r="13" spans="1:13" s="13" customFormat="1" ht="12.75">
      <c r="A13" s="158"/>
      <c r="B13" s="159">
        <f>+B2023</f>
        <v>1469262.7</v>
      </c>
      <c r="C13" s="160"/>
      <c r="D13" s="169" t="s">
        <v>1064</v>
      </c>
      <c r="E13" s="162" t="s">
        <v>1192</v>
      </c>
      <c r="F13" s="163"/>
      <c r="G13" s="164"/>
      <c r="H13" s="165">
        <f t="shared" si="0"/>
        <v>1469262.7</v>
      </c>
      <c r="I13" s="166">
        <f t="shared" si="1"/>
        <v>2915.2037698412696</v>
      </c>
      <c r="J13" s="68"/>
      <c r="K13" s="167"/>
      <c r="L13" s="68"/>
      <c r="M13" s="2">
        <v>504</v>
      </c>
    </row>
    <row r="14" spans="1:13" s="13" customFormat="1" ht="12.75">
      <c r="A14" s="158"/>
      <c r="B14" s="159">
        <f>+B2078</f>
        <v>997150</v>
      </c>
      <c r="C14" s="160"/>
      <c r="D14" s="161" t="s">
        <v>341</v>
      </c>
      <c r="E14" s="160" t="s">
        <v>1065</v>
      </c>
      <c r="F14" s="163"/>
      <c r="G14" s="164" t="s">
        <v>1066</v>
      </c>
      <c r="H14" s="165">
        <f t="shared" si="0"/>
        <v>997150</v>
      </c>
      <c r="I14" s="166">
        <f t="shared" si="1"/>
        <v>1978.4722222222222</v>
      </c>
      <c r="J14" s="68"/>
      <c r="K14" s="167"/>
      <c r="L14" s="68"/>
      <c r="M14" s="2">
        <v>504</v>
      </c>
    </row>
    <row r="15" spans="1:13" s="13" customFormat="1" ht="12.75">
      <c r="A15" s="158"/>
      <c r="B15" s="159">
        <f>+B2259</f>
        <v>1519811</v>
      </c>
      <c r="C15" s="160"/>
      <c r="D15" s="161" t="s">
        <v>339</v>
      </c>
      <c r="E15" s="160"/>
      <c r="F15" s="163"/>
      <c r="G15" s="164"/>
      <c r="H15" s="165">
        <f t="shared" si="0"/>
        <v>1519811</v>
      </c>
      <c r="I15" s="166">
        <f t="shared" si="1"/>
        <v>3015.498015873016</v>
      </c>
      <c r="J15" s="68"/>
      <c r="K15" s="167"/>
      <c r="L15" s="68"/>
      <c r="M15" s="2">
        <v>504</v>
      </c>
    </row>
    <row r="16" spans="1:13" s="13" customFormat="1" ht="12.75">
      <c r="A16" s="158"/>
      <c r="B16" s="159">
        <f>+B2500</f>
        <v>498600</v>
      </c>
      <c r="C16" s="160"/>
      <c r="D16" s="161" t="s">
        <v>1067</v>
      </c>
      <c r="E16" s="160" t="s">
        <v>1197</v>
      </c>
      <c r="F16" s="163"/>
      <c r="G16" s="164"/>
      <c r="H16" s="165">
        <f t="shared" si="0"/>
        <v>498600</v>
      </c>
      <c r="I16" s="166">
        <f t="shared" si="1"/>
        <v>989.2857142857143</v>
      </c>
      <c r="J16" s="68"/>
      <c r="K16" s="167"/>
      <c r="L16" s="68"/>
      <c r="M16" s="2">
        <v>504</v>
      </c>
    </row>
    <row r="17" spans="1:13" s="13" customFormat="1" ht="12.75">
      <c r="A17" s="158"/>
      <c r="B17" s="159">
        <f>SUM(B9:B16)</f>
        <v>12285803.7</v>
      </c>
      <c r="C17" s="170" t="s">
        <v>1195</v>
      </c>
      <c r="D17" s="171"/>
      <c r="E17" s="160"/>
      <c r="F17" s="163"/>
      <c r="G17" s="164"/>
      <c r="H17" s="165">
        <v>0</v>
      </c>
      <c r="I17" s="166">
        <f>+B17/M17</f>
        <v>24376.59464285714</v>
      </c>
      <c r="J17" s="68"/>
      <c r="K17" s="167"/>
      <c r="L17" s="68"/>
      <c r="M17" s="2">
        <v>504</v>
      </c>
    </row>
    <row r="18" spans="1:13" s="13" customFormat="1" ht="12.75">
      <c r="A18" s="10"/>
      <c r="B18" s="74"/>
      <c r="C18" s="10"/>
      <c r="D18" s="28"/>
      <c r="E18" s="10"/>
      <c r="F18" s="114"/>
      <c r="G18" s="172"/>
      <c r="H18" s="27"/>
      <c r="I18" s="67"/>
      <c r="K18" s="173"/>
      <c r="M18" s="2">
        <v>504</v>
      </c>
    </row>
    <row r="19" spans="1:13" s="37" customFormat="1" ht="13.5" thickBot="1">
      <c r="A19" s="29"/>
      <c r="B19" s="174">
        <f>+B22+B1147+B1266+B1812+B2023+B2078+B2259+B2500</f>
        <v>12285803.7</v>
      </c>
      <c r="C19" s="175" t="s">
        <v>1068</v>
      </c>
      <c r="D19" s="176"/>
      <c r="E19" s="177"/>
      <c r="F19" s="33"/>
      <c r="G19" s="178"/>
      <c r="H19" s="179"/>
      <c r="I19" s="180"/>
      <c r="K19" s="38"/>
      <c r="M19" s="2">
        <v>504</v>
      </c>
    </row>
    <row r="20" spans="2:13" ht="12.75">
      <c r="B20" s="27"/>
      <c r="C20" s="10"/>
      <c r="D20" s="10"/>
      <c r="E20" s="10"/>
      <c r="F20" s="28"/>
      <c r="H20" s="5">
        <f>H5-B20</f>
        <v>0</v>
      </c>
      <c r="I20" s="20">
        <f>+B20/M20</f>
        <v>0</v>
      </c>
      <c r="M20" s="2">
        <v>504</v>
      </c>
    </row>
    <row r="21" spans="4:13" ht="12.75">
      <c r="D21" s="10"/>
      <c r="H21" s="5">
        <f>H20-B21</f>
        <v>0</v>
      </c>
      <c r="I21" s="20">
        <f>+B21/M21</f>
        <v>0</v>
      </c>
      <c r="M21" s="2">
        <v>504</v>
      </c>
    </row>
    <row r="22" spans="1:13" s="37" customFormat="1" ht="13.5" thickBot="1">
      <c r="A22" s="29"/>
      <c r="B22" s="109">
        <f>+B25+B70+B125+B179+B194+B222+B250+B292+B305+B365+B409+B457+B524+B559+B612+B646+B703+B767+B809+B836+B860+B915+B975+B1035+B1067+B1118+B1127+B1143</f>
        <v>2456107.5</v>
      </c>
      <c r="C22" s="30"/>
      <c r="D22" s="31" t="s">
        <v>10</v>
      </c>
      <c r="E22" s="32"/>
      <c r="F22" s="33"/>
      <c r="G22" s="34"/>
      <c r="H22" s="35"/>
      <c r="I22" s="36">
        <f>+B22/M22</f>
        <v>4873.229166666667</v>
      </c>
      <c r="K22" s="38"/>
      <c r="M22" s="2">
        <v>504</v>
      </c>
    </row>
    <row r="23" spans="8:13" ht="12.75">
      <c r="H23" s="5">
        <v>0</v>
      </c>
      <c r="I23" s="20">
        <v>5</v>
      </c>
      <c r="M23" s="2">
        <v>504</v>
      </c>
    </row>
    <row r="24" spans="8:13" ht="12.75">
      <c r="H24" s="5">
        <f>H22-B24</f>
        <v>0</v>
      </c>
      <c r="I24" s="20">
        <f aca="true" t="shared" si="2" ref="I24:I29">+B24/M24</f>
        <v>0</v>
      </c>
      <c r="M24" s="2">
        <v>504</v>
      </c>
    </row>
    <row r="25" spans="1:13" s="86" customFormat="1" ht="12.75">
      <c r="A25" s="83"/>
      <c r="B25" s="474">
        <f>+B35+B42+B48+B53+B59+B65</f>
        <v>54000</v>
      </c>
      <c r="C25" s="83" t="s">
        <v>28</v>
      </c>
      <c r="D25" s="83" t="s">
        <v>1174</v>
      </c>
      <c r="E25" s="83" t="s">
        <v>30</v>
      </c>
      <c r="F25" s="84" t="s">
        <v>31</v>
      </c>
      <c r="G25" s="111" t="s">
        <v>194</v>
      </c>
      <c r="H25" s="71"/>
      <c r="I25" s="85">
        <f t="shared" si="2"/>
        <v>107.14285714285714</v>
      </c>
      <c r="J25" s="91"/>
      <c r="M25" s="2">
        <v>504</v>
      </c>
    </row>
    <row r="26" spans="2:13" ht="12.75">
      <c r="B26" s="27"/>
      <c r="C26" s="46"/>
      <c r="D26" s="46"/>
      <c r="E26" s="46"/>
      <c r="F26" s="47"/>
      <c r="G26" s="39"/>
      <c r="H26" s="5">
        <f aca="true" t="shared" si="3" ref="H26:H34">H25-B26</f>
        <v>0</v>
      </c>
      <c r="I26" s="20">
        <f t="shared" si="2"/>
        <v>0</v>
      </c>
      <c r="M26" s="2">
        <v>504</v>
      </c>
    </row>
    <row r="27" spans="2:13" ht="12.75">
      <c r="B27" s="318">
        <v>2500</v>
      </c>
      <c r="C27" s="1" t="s">
        <v>11</v>
      </c>
      <c r="D27" s="10" t="s">
        <v>10</v>
      </c>
      <c r="E27" s="1" t="s">
        <v>12</v>
      </c>
      <c r="F27" s="25" t="s">
        <v>13</v>
      </c>
      <c r="G27" s="39" t="s">
        <v>14</v>
      </c>
      <c r="H27" s="5">
        <f t="shared" si="3"/>
        <v>-2500</v>
      </c>
      <c r="I27" s="20">
        <f t="shared" si="2"/>
        <v>4.9603174603174605</v>
      </c>
      <c r="K27" t="s">
        <v>11</v>
      </c>
      <c r="L27">
        <v>1</v>
      </c>
      <c r="M27" s="2">
        <v>504</v>
      </c>
    </row>
    <row r="28" spans="2:13" ht="12.75">
      <c r="B28" s="321">
        <v>2500</v>
      </c>
      <c r="C28" s="1" t="s">
        <v>11</v>
      </c>
      <c r="D28" s="10" t="s">
        <v>10</v>
      </c>
      <c r="E28" s="1" t="s">
        <v>15</v>
      </c>
      <c r="F28" s="25" t="s">
        <v>16</v>
      </c>
      <c r="G28" s="25" t="s">
        <v>14</v>
      </c>
      <c r="H28" s="5">
        <f t="shared" si="3"/>
        <v>-5000</v>
      </c>
      <c r="I28" s="20">
        <f t="shared" si="2"/>
        <v>4.9603174603174605</v>
      </c>
      <c r="K28" t="s">
        <v>11</v>
      </c>
      <c r="L28">
        <v>1</v>
      </c>
      <c r="M28" s="2">
        <v>504</v>
      </c>
    </row>
    <row r="29" spans="2:13" ht="12.75">
      <c r="B29" s="321">
        <v>2500</v>
      </c>
      <c r="C29" s="1" t="s">
        <v>11</v>
      </c>
      <c r="D29" s="10" t="s">
        <v>10</v>
      </c>
      <c r="E29" s="1" t="s">
        <v>12</v>
      </c>
      <c r="F29" s="25" t="s">
        <v>17</v>
      </c>
      <c r="G29" s="25" t="s">
        <v>14</v>
      </c>
      <c r="H29" s="5">
        <f t="shared" si="3"/>
        <v>-7500</v>
      </c>
      <c r="I29" s="20">
        <f t="shared" si="2"/>
        <v>4.9603174603174605</v>
      </c>
      <c r="K29" t="s">
        <v>11</v>
      </c>
      <c r="L29">
        <v>1</v>
      </c>
      <c r="M29" s="2">
        <v>504</v>
      </c>
    </row>
    <row r="30" spans="2:13" ht="12.75">
      <c r="B30" s="321">
        <v>2500</v>
      </c>
      <c r="C30" s="1" t="s">
        <v>11</v>
      </c>
      <c r="D30" s="10" t="s">
        <v>10</v>
      </c>
      <c r="E30" s="1" t="s">
        <v>12</v>
      </c>
      <c r="F30" s="25" t="s">
        <v>18</v>
      </c>
      <c r="G30" s="25" t="s">
        <v>19</v>
      </c>
      <c r="H30" s="5">
        <f t="shared" si="3"/>
        <v>-10000</v>
      </c>
      <c r="I30" s="20">
        <v>5</v>
      </c>
      <c r="K30" t="s">
        <v>11</v>
      </c>
      <c r="L30">
        <v>1</v>
      </c>
      <c r="M30" s="2">
        <v>504</v>
      </c>
    </row>
    <row r="31" spans="2:13" ht="12.75">
      <c r="B31" s="321">
        <v>2500</v>
      </c>
      <c r="C31" s="1" t="s">
        <v>11</v>
      </c>
      <c r="D31" s="10" t="s">
        <v>10</v>
      </c>
      <c r="E31" s="1" t="s">
        <v>12</v>
      </c>
      <c r="F31" s="25" t="s">
        <v>20</v>
      </c>
      <c r="G31" s="25" t="s">
        <v>21</v>
      </c>
      <c r="H31" s="5">
        <f t="shared" si="3"/>
        <v>-12500</v>
      </c>
      <c r="I31" s="20">
        <v>5</v>
      </c>
      <c r="K31" t="s">
        <v>11</v>
      </c>
      <c r="L31">
        <v>1</v>
      </c>
      <c r="M31" s="2">
        <v>504</v>
      </c>
    </row>
    <row r="32" spans="2:13" ht="12.75">
      <c r="B32" s="321">
        <v>2000</v>
      </c>
      <c r="C32" s="1" t="s">
        <v>11</v>
      </c>
      <c r="D32" s="10" t="s">
        <v>10</v>
      </c>
      <c r="E32" s="1" t="s">
        <v>22</v>
      </c>
      <c r="F32" s="40" t="s">
        <v>23</v>
      </c>
      <c r="G32" s="25" t="s">
        <v>21</v>
      </c>
      <c r="H32" s="5">
        <f t="shared" si="3"/>
        <v>-14500</v>
      </c>
      <c r="I32" s="20">
        <v>4</v>
      </c>
      <c r="K32" t="s">
        <v>11</v>
      </c>
      <c r="L32">
        <v>1</v>
      </c>
      <c r="M32" s="2">
        <v>504</v>
      </c>
    </row>
    <row r="33" spans="2:13" ht="12.75">
      <c r="B33" s="321">
        <v>2500</v>
      </c>
      <c r="C33" s="1" t="s">
        <v>11</v>
      </c>
      <c r="D33" s="10" t="s">
        <v>10</v>
      </c>
      <c r="E33" s="1" t="s">
        <v>12</v>
      </c>
      <c r="F33" s="25" t="s">
        <v>24</v>
      </c>
      <c r="G33" s="25" t="s">
        <v>25</v>
      </c>
      <c r="H33" s="5">
        <f t="shared" si="3"/>
        <v>-17000</v>
      </c>
      <c r="I33" s="20">
        <v>5</v>
      </c>
      <c r="K33" t="s">
        <v>11</v>
      </c>
      <c r="L33">
        <v>1</v>
      </c>
      <c r="M33" s="2">
        <v>504</v>
      </c>
    </row>
    <row r="34" spans="2:13" ht="12.75">
      <c r="B34" s="321">
        <v>2500</v>
      </c>
      <c r="C34" s="1" t="s">
        <v>11</v>
      </c>
      <c r="D34" s="1" t="s">
        <v>10</v>
      </c>
      <c r="E34" s="1" t="s">
        <v>12</v>
      </c>
      <c r="F34" s="41" t="s">
        <v>26</v>
      </c>
      <c r="G34" s="25" t="s">
        <v>27</v>
      </c>
      <c r="H34" s="5">
        <f t="shared" si="3"/>
        <v>-19500</v>
      </c>
      <c r="I34" s="20">
        <v>5</v>
      </c>
      <c r="K34" t="s">
        <v>11</v>
      </c>
      <c r="L34">
        <v>1</v>
      </c>
      <c r="M34" s="2">
        <v>504</v>
      </c>
    </row>
    <row r="35" spans="1:13" s="44" customFormat="1" ht="12.75">
      <c r="A35" s="9"/>
      <c r="B35" s="325">
        <f>SUM(B27:B34)</f>
        <v>19500</v>
      </c>
      <c r="C35" s="9" t="s">
        <v>11</v>
      </c>
      <c r="D35" s="9"/>
      <c r="E35" s="9"/>
      <c r="F35" s="16"/>
      <c r="G35" s="16"/>
      <c r="H35" s="42">
        <v>0</v>
      </c>
      <c r="I35" s="43">
        <f aca="true" t="shared" si="4" ref="I35:I68">+B35/M35</f>
        <v>38.69047619047619</v>
      </c>
      <c r="M35" s="2">
        <v>504</v>
      </c>
    </row>
    <row r="36" spans="8:13" ht="12.75">
      <c r="H36" s="5">
        <f>H35-B36</f>
        <v>0</v>
      </c>
      <c r="I36" s="20">
        <f t="shared" si="4"/>
        <v>0</v>
      </c>
      <c r="M36" s="2">
        <v>504</v>
      </c>
    </row>
    <row r="37" spans="8:13" ht="12.75">
      <c r="H37" s="5">
        <f aca="true" t="shared" si="5" ref="H37:H80">H36-B37</f>
        <v>0</v>
      </c>
      <c r="I37" s="20">
        <f t="shared" si="4"/>
        <v>0</v>
      </c>
      <c r="M37" s="2">
        <v>504</v>
      </c>
    </row>
    <row r="38" spans="2:13" ht="12.75">
      <c r="B38" s="321">
        <v>5000</v>
      </c>
      <c r="C38" s="46" t="s">
        <v>618</v>
      </c>
      <c r="D38" s="46" t="s">
        <v>10</v>
      </c>
      <c r="E38" s="48" t="s">
        <v>453</v>
      </c>
      <c r="F38" s="47" t="s">
        <v>32</v>
      </c>
      <c r="G38" s="47" t="s">
        <v>14</v>
      </c>
      <c r="H38" s="5">
        <f t="shared" si="5"/>
        <v>-5000</v>
      </c>
      <c r="I38" s="20">
        <f t="shared" si="4"/>
        <v>9.920634920634921</v>
      </c>
      <c r="K38" s="49" t="s">
        <v>12</v>
      </c>
      <c r="L38">
        <v>1</v>
      </c>
      <c r="M38" s="2">
        <v>504</v>
      </c>
    </row>
    <row r="39" spans="2:13" ht="12.75">
      <c r="B39" s="321">
        <v>2000</v>
      </c>
      <c r="C39" s="46" t="s">
        <v>33</v>
      </c>
      <c r="D39" s="46" t="s">
        <v>10</v>
      </c>
      <c r="E39" s="48" t="s">
        <v>453</v>
      </c>
      <c r="F39" s="47" t="s">
        <v>34</v>
      </c>
      <c r="G39" s="47" t="s">
        <v>19</v>
      </c>
      <c r="H39" s="5">
        <f t="shared" si="5"/>
        <v>-7000</v>
      </c>
      <c r="I39" s="20">
        <f t="shared" si="4"/>
        <v>3.9682539682539684</v>
      </c>
      <c r="K39" s="49" t="s">
        <v>12</v>
      </c>
      <c r="L39">
        <v>1</v>
      </c>
      <c r="M39" s="2">
        <v>504</v>
      </c>
    </row>
    <row r="40" spans="2:13" ht="12.75">
      <c r="B40" s="321">
        <v>2000</v>
      </c>
      <c r="C40" s="46" t="s">
        <v>35</v>
      </c>
      <c r="D40" s="46" t="s">
        <v>10</v>
      </c>
      <c r="E40" s="48" t="s">
        <v>453</v>
      </c>
      <c r="F40" s="47" t="s">
        <v>34</v>
      </c>
      <c r="G40" s="47" t="s">
        <v>19</v>
      </c>
      <c r="H40" s="5">
        <f t="shared" si="5"/>
        <v>-9000</v>
      </c>
      <c r="I40" s="20">
        <f t="shared" si="4"/>
        <v>3.9682539682539684</v>
      </c>
      <c r="K40" s="49" t="s">
        <v>12</v>
      </c>
      <c r="L40">
        <v>1</v>
      </c>
      <c r="M40" s="2">
        <v>504</v>
      </c>
    </row>
    <row r="41" spans="2:14" ht="12.75">
      <c r="B41" s="321">
        <v>5000</v>
      </c>
      <c r="C41" s="46" t="s">
        <v>652</v>
      </c>
      <c r="D41" s="46" t="s">
        <v>10</v>
      </c>
      <c r="E41" s="48" t="s">
        <v>453</v>
      </c>
      <c r="F41" s="47" t="s">
        <v>36</v>
      </c>
      <c r="G41" s="47" t="s">
        <v>21</v>
      </c>
      <c r="H41" s="5">
        <f t="shared" si="5"/>
        <v>-14000</v>
      </c>
      <c r="I41" s="20">
        <f t="shared" si="4"/>
        <v>9.920634920634921</v>
      </c>
      <c r="J41" s="50"/>
      <c r="K41" s="49" t="s">
        <v>12</v>
      </c>
      <c r="L41" s="50">
        <v>1</v>
      </c>
      <c r="M41" s="2">
        <v>504</v>
      </c>
      <c r="N41" s="51"/>
    </row>
    <row r="42" spans="1:13" s="80" customFormat="1" ht="12.75">
      <c r="A42" s="75"/>
      <c r="B42" s="457">
        <f>SUM(B38:B41)</f>
        <v>14000</v>
      </c>
      <c r="C42" s="77" t="s">
        <v>37</v>
      </c>
      <c r="D42" s="77"/>
      <c r="E42" s="77"/>
      <c r="F42" s="93"/>
      <c r="G42" s="93"/>
      <c r="H42" s="76">
        <v>0</v>
      </c>
      <c r="I42" s="79">
        <f t="shared" si="4"/>
        <v>27.77777777777778</v>
      </c>
      <c r="M42" s="2">
        <v>504</v>
      </c>
    </row>
    <row r="43" spans="3:13" ht="12.75">
      <c r="C43" s="46"/>
      <c r="D43" s="10"/>
      <c r="H43" s="5">
        <f t="shared" si="5"/>
        <v>0</v>
      </c>
      <c r="I43" s="20">
        <f t="shared" si="4"/>
        <v>0</v>
      </c>
      <c r="M43" s="2">
        <v>504</v>
      </c>
    </row>
    <row r="44" spans="3:13" ht="12.75">
      <c r="C44" s="46"/>
      <c r="D44" s="10"/>
      <c r="H44" s="5">
        <f t="shared" si="5"/>
        <v>0</v>
      </c>
      <c r="I44" s="20">
        <f t="shared" si="4"/>
        <v>0</v>
      </c>
      <c r="M44" s="2">
        <v>504</v>
      </c>
    </row>
    <row r="45" spans="2:13" ht="12.75">
      <c r="B45" s="321">
        <v>1400</v>
      </c>
      <c r="C45" s="46" t="s">
        <v>38</v>
      </c>
      <c r="D45" s="46" t="s">
        <v>10</v>
      </c>
      <c r="E45" s="48" t="s">
        <v>52</v>
      </c>
      <c r="F45" s="47" t="s">
        <v>34</v>
      </c>
      <c r="G45" s="47" t="s">
        <v>14</v>
      </c>
      <c r="H45" s="5">
        <f t="shared" si="5"/>
        <v>-1400</v>
      </c>
      <c r="I45" s="20">
        <f t="shared" si="4"/>
        <v>2.7777777777777777</v>
      </c>
      <c r="K45" s="49" t="s">
        <v>12</v>
      </c>
      <c r="L45">
        <v>1</v>
      </c>
      <c r="M45" s="2">
        <v>504</v>
      </c>
    </row>
    <row r="46" spans="2:13" ht="12.75">
      <c r="B46" s="321">
        <v>1000</v>
      </c>
      <c r="C46" s="46" t="s">
        <v>38</v>
      </c>
      <c r="D46" s="46" t="s">
        <v>10</v>
      </c>
      <c r="E46" s="48" t="s">
        <v>52</v>
      </c>
      <c r="F46" s="47" t="s">
        <v>34</v>
      </c>
      <c r="G46" s="47" t="s">
        <v>19</v>
      </c>
      <c r="H46" s="5">
        <f t="shared" si="5"/>
        <v>-2400</v>
      </c>
      <c r="I46" s="20">
        <f t="shared" si="4"/>
        <v>1.9841269841269842</v>
      </c>
      <c r="K46" s="49" t="s">
        <v>12</v>
      </c>
      <c r="L46">
        <v>1</v>
      </c>
      <c r="M46" s="2">
        <v>504</v>
      </c>
    </row>
    <row r="47" spans="2:13" ht="12.75">
      <c r="B47" s="321">
        <v>1600</v>
      </c>
      <c r="C47" s="46" t="s">
        <v>38</v>
      </c>
      <c r="D47" s="46" t="s">
        <v>10</v>
      </c>
      <c r="E47" s="48" t="s">
        <v>52</v>
      </c>
      <c r="F47" s="47" t="s">
        <v>34</v>
      </c>
      <c r="G47" s="47" t="s">
        <v>21</v>
      </c>
      <c r="H47" s="5">
        <f t="shared" si="5"/>
        <v>-4000</v>
      </c>
      <c r="I47" s="20">
        <f t="shared" si="4"/>
        <v>3.1746031746031744</v>
      </c>
      <c r="K47" s="49" t="s">
        <v>12</v>
      </c>
      <c r="L47">
        <v>1</v>
      </c>
      <c r="M47" s="2">
        <v>504</v>
      </c>
    </row>
    <row r="48" spans="1:13" s="80" customFormat="1" ht="12.75">
      <c r="A48" s="75"/>
      <c r="B48" s="457">
        <f>SUM(B45:B47)</f>
        <v>4000</v>
      </c>
      <c r="C48" s="75"/>
      <c r="D48" s="77"/>
      <c r="E48" s="77" t="s">
        <v>52</v>
      </c>
      <c r="F48" s="93"/>
      <c r="G48" s="78"/>
      <c r="H48" s="76">
        <v>0</v>
      </c>
      <c r="I48" s="79">
        <f t="shared" si="4"/>
        <v>7.936507936507937</v>
      </c>
      <c r="M48" s="2">
        <v>504</v>
      </c>
    </row>
    <row r="49" spans="2:13" ht="12.75">
      <c r="B49" s="321"/>
      <c r="D49" s="10"/>
      <c r="H49" s="5">
        <f t="shared" si="5"/>
        <v>0</v>
      </c>
      <c r="I49" s="20">
        <f t="shared" si="4"/>
        <v>0</v>
      </c>
      <c r="M49" s="2">
        <v>504</v>
      </c>
    </row>
    <row r="50" spans="2:13" ht="12.75">
      <c r="B50" s="321"/>
      <c r="D50" s="10"/>
      <c r="H50" s="5">
        <f t="shared" si="5"/>
        <v>0</v>
      </c>
      <c r="I50" s="20">
        <f t="shared" si="4"/>
        <v>0</v>
      </c>
      <c r="M50" s="2">
        <v>504</v>
      </c>
    </row>
    <row r="51" spans="1:13" ht="12.75">
      <c r="A51" s="10"/>
      <c r="B51" s="321">
        <v>4000</v>
      </c>
      <c r="C51" s="48" t="s">
        <v>39</v>
      </c>
      <c r="D51" s="46" t="s">
        <v>10</v>
      </c>
      <c r="E51" s="48" t="s">
        <v>453</v>
      </c>
      <c r="F51" s="47" t="s">
        <v>40</v>
      </c>
      <c r="G51" s="47" t="s">
        <v>14</v>
      </c>
      <c r="H51" s="5">
        <f t="shared" si="5"/>
        <v>-4000</v>
      </c>
      <c r="I51" s="20">
        <f t="shared" si="4"/>
        <v>7.936507936507937</v>
      </c>
      <c r="K51" s="49" t="s">
        <v>12</v>
      </c>
      <c r="L51">
        <v>1</v>
      </c>
      <c r="M51" s="2">
        <v>504</v>
      </c>
    </row>
    <row r="52" spans="2:13" ht="12.75">
      <c r="B52" s="321">
        <v>4000</v>
      </c>
      <c r="C52" s="48" t="s">
        <v>39</v>
      </c>
      <c r="D52" s="46" t="s">
        <v>10</v>
      </c>
      <c r="E52" s="48" t="s">
        <v>453</v>
      </c>
      <c r="F52" s="47" t="s">
        <v>40</v>
      </c>
      <c r="G52" s="47" t="s">
        <v>19</v>
      </c>
      <c r="H52" s="5">
        <f t="shared" si="5"/>
        <v>-8000</v>
      </c>
      <c r="I52" s="20">
        <f t="shared" si="4"/>
        <v>7.936507936507937</v>
      </c>
      <c r="K52" s="49" t="s">
        <v>12</v>
      </c>
      <c r="L52">
        <v>1</v>
      </c>
      <c r="M52" s="2">
        <v>504</v>
      </c>
    </row>
    <row r="53" spans="1:13" s="80" customFormat="1" ht="12.75">
      <c r="A53" s="75"/>
      <c r="B53" s="457">
        <f>SUM(B51:B52)</f>
        <v>8000</v>
      </c>
      <c r="C53" s="77" t="s">
        <v>39</v>
      </c>
      <c r="D53" s="75"/>
      <c r="E53" s="75"/>
      <c r="F53" s="78"/>
      <c r="G53" s="78"/>
      <c r="H53" s="76">
        <v>0</v>
      </c>
      <c r="I53" s="79">
        <f t="shared" si="4"/>
        <v>15.873015873015873</v>
      </c>
      <c r="M53" s="2">
        <v>504</v>
      </c>
    </row>
    <row r="54" spans="2:13" ht="12.75">
      <c r="B54" s="321"/>
      <c r="D54" s="10"/>
      <c r="H54" s="5">
        <f t="shared" si="5"/>
        <v>0</v>
      </c>
      <c r="I54" s="20">
        <f t="shared" si="4"/>
        <v>0</v>
      </c>
      <c r="M54" s="2">
        <v>504</v>
      </c>
    </row>
    <row r="55" spans="2:13" ht="12.75">
      <c r="B55" s="321"/>
      <c r="D55" s="10"/>
      <c r="H55" s="5">
        <f t="shared" si="5"/>
        <v>0</v>
      </c>
      <c r="I55" s="20">
        <f t="shared" si="4"/>
        <v>0</v>
      </c>
      <c r="M55" s="2">
        <v>504</v>
      </c>
    </row>
    <row r="56" spans="2:13" ht="12.75">
      <c r="B56" s="321">
        <v>2000</v>
      </c>
      <c r="C56" s="48" t="s">
        <v>41</v>
      </c>
      <c r="D56" s="46" t="s">
        <v>10</v>
      </c>
      <c r="E56" s="48" t="s">
        <v>453</v>
      </c>
      <c r="F56" s="47" t="s">
        <v>34</v>
      </c>
      <c r="G56" s="47" t="s">
        <v>14</v>
      </c>
      <c r="H56" s="5">
        <f t="shared" si="5"/>
        <v>-2000</v>
      </c>
      <c r="I56" s="20">
        <f t="shared" si="4"/>
        <v>3.9682539682539684</v>
      </c>
      <c r="K56" s="49" t="s">
        <v>12</v>
      </c>
      <c r="L56">
        <v>1</v>
      </c>
      <c r="M56" s="2">
        <v>504</v>
      </c>
    </row>
    <row r="57" spans="2:13" ht="12.75">
      <c r="B57" s="321">
        <v>2000</v>
      </c>
      <c r="C57" s="48" t="s">
        <v>41</v>
      </c>
      <c r="D57" s="46" t="s">
        <v>10</v>
      </c>
      <c r="E57" s="48" t="s">
        <v>453</v>
      </c>
      <c r="F57" s="47" t="s">
        <v>34</v>
      </c>
      <c r="G57" s="47" t="s">
        <v>19</v>
      </c>
      <c r="H57" s="5">
        <f t="shared" si="5"/>
        <v>-4000</v>
      </c>
      <c r="I57" s="20">
        <f t="shared" si="4"/>
        <v>3.9682539682539684</v>
      </c>
      <c r="K57" s="49" t="s">
        <v>12</v>
      </c>
      <c r="L57">
        <v>1</v>
      </c>
      <c r="M57" s="2">
        <v>504</v>
      </c>
    </row>
    <row r="58" spans="2:13" ht="12.75">
      <c r="B58" s="321">
        <v>2000</v>
      </c>
      <c r="C58" s="48" t="s">
        <v>41</v>
      </c>
      <c r="D58" s="46" t="s">
        <v>10</v>
      </c>
      <c r="E58" s="48" t="s">
        <v>453</v>
      </c>
      <c r="F58" s="47" t="s">
        <v>34</v>
      </c>
      <c r="G58" s="47" t="s">
        <v>21</v>
      </c>
      <c r="H58" s="5">
        <f t="shared" si="5"/>
        <v>-6000</v>
      </c>
      <c r="I58" s="20">
        <f t="shared" si="4"/>
        <v>3.9682539682539684</v>
      </c>
      <c r="K58" s="49" t="s">
        <v>12</v>
      </c>
      <c r="L58">
        <v>1</v>
      </c>
      <c r="M58" s="2">
        <v>504</v>
      </c>
    </row>
    <row r="59" spans="1:13" s="80" customFormat="1" ht="12.75">
      <c r="A59" s="75"/>
      <c r="B59" s="457">
        <f>SUM(B56:B58)</f>
        <v>6000</v>
      </c>
      <c r="C59" s="77" t="s">
        <v>41</v>
      </c>
      <c r="D59" s="75"/>
      <c r="E59" s="75"/>
      <c r="F59" s="78"/>
      <c r="G59" s="78"/>
      <c r="H59" s="76">
        <v>0</v>
      </c>
      <c r="I59" s="79">
        <f t="shared" si="4"/>
        <v>11.904761904761905</v>
      </c>
      <c r="M59" s="2">
        <v>504</v>
      </c>
    </row>
    <row r="60" spans="4:13" ht="12.75">
      <c r="D60" s="10"/>
      <c r="H60" s="5">
        <f t="shared" si="5"/>
        <v>0</v>
      </c>
      <c r="I60" s="20">
        <f t="shared" si="4"/>
        <v>0</v>
      </c>
      <c r="M60" s="2">
        <v>504</v>
      </c>
    </row>
    <row r="61" spans="4:13" ht="12.75">
      <c r="D61" s="10"/>
      <c r="H61" s="5">
        <f t="shared" si="5"/>
        <v>0</v>
      </c>
      <c r="I61" s="20">
        <f t="shared" si="4"/>
        <v>0</v>
      </c>
      <c r="M61" s="2">
        <v>504</v>
      </c>
    </row>
    <row r="62" spans="2:13" ht="12.75">
      <c r="B62" s="350">
        <v>1000</v>
      </c>
      <c r="C62" s="48" t="s">
        <v>455</v>
      </c>
      <c r="D62" s="46" t="s">
        <v>10</v>
      </c>
      <c r="E62" s="48" t="s">
        <v>182</v>
      </c>
      <c r="F62" s="47" t="s">
        <v>34</v>
      </c>
      <c r="G62" s="47" t="s">
        <v>14</v>
      </c>
      <c r="H62" s="5">
        <f t="shared" si="5"/>
        <v>-1000</v>
      </c>
      <c r="I62" s="20">
        <f t="shared" si="4"/>
        <v>1.9841269841269842</v>
      </c>
      <c r="K62" s="49" t="s">
        <v>12</v>
      </c>
      <c r="L62">
        <v>1</v>
      </c>
      <c r="M62" s="2">
        <v>504</v>
      </c>
    </row>
    <row r="63" spans="1:13" ht="12.75">
      <c r="A63" s="10"/>
      <c r="B63" s="350">
        <v>500</v>
      </c>
      <c r="C63" s="48" t="s">
        <v>455</v>
      </c>
      <c r="D63" s="46" t="s">
        <v>10</v>
      </c>
      <c r="E63" s="48" t="s">
        <v>182</v>
      </c>
      <c r="F63" s="47" t="s">
        <v>34</v>
      </c>
      <c r="G63" s="47" t="s">
        <v>19</v>
      </c>
      <c r="H63" s="5">
        <f t="shared" si="5"/>
        <v>-1500</v>
      </c>
      <c r="I63" s="20">
        <f t="shared" si="4"/>
        <v>0.9920634920634921</v>
      </c>
      <c r="K63" s="49" t="s">
        <v>12</v>
      </c>
      <c r="L63">
        <v>1</v>
      </c>
      <c r="M63" s="2">
        <v>504</v>
      </c>
    </row>
    <row r="64" spans="2:13" ht="12.75">
      <c r="B64" s="350">
        <v>1000</v>
      </c>
      <c r="C64" s="48" t="s">
        <v>455</v>
      </c>
      <c r="D64" s="46" t="s">
        <v>10</v>
      </c>
      <c r="E64" s="48" t="s">
        <v>182</v>
      </c>
      <c r="F64" s="47" t="s">
        <v>34</v>
      </c>
      <c r="G64" s="47" t="s">
        <v>21</v>
      </c>
      <c r="H64" s="5">
        <f t="shared" si="5"/>
        <v>-2500</v>
      </c>
      <c r="I64" s="20">
        <f t="shared" si="4"/>
        <v>1.9841269841269842</v>
      </c>
      <c r="K64" s="49" t="s">
        <v>12</v>
      </c>
      <c r="L64">
        <v>1</v>
      </c>
      <c r="M64" s="2">
        <v>504</v>
      </c>
    </row>
    <row r="65" spans="1:13" s="80" customFormat="1" ht="12.75">
      <c r="A65" s="75"/>
      <c r="B65" s="458">
        <f>SUM(B62:B64)</f>
        <v>2500</v>
      </c>
      <c r="C65" s="75"/>
      <c r="D65" s="75"/>
      <c r="E65" s="77" t="s">
        <v>182</v>
      </c>
      <c r="F65" s="78"/>
      <c r="G65" s="78"/>
      <c r="H65" s="76">
        <v>0</v>
      </c>
      <c r="I65" s="79">
        <f t="shared" si="4"/>
        <v>4.9603174603174605</v>
      </c>
      <c r="M65" s="2">
        <v>504</v>
      </c>
    </row>
    <row r="66" spans="4:13" ht="12.75">
      <c r="D66" s="10"/>
      <c r="H66" s="5">
        <f t="shared" si="5"/>
        <v>0</v>
      </c>
      <c r="I66" s="20">
        <f t="shared" si="4"/>
        <v>0</v>
      </c>
      <c r="M66" s="2">
        <v>504</v>
      </c>
    </row>
    <row r="67" spans="4:13" ht="12.75">
      <c r="D67" s="10"/>
      <c r="H67" s="5">
        <f t="shared" si="5"/>
        <v>0</v>
      </c>
      <c r="I67" s="20">
        <f t="shared" si="4"/>
        <v>0</v>
      </c>
      <c r="M67" s="2">
        <v>504</v>
      </c>
    </row>
    <row r="68" spans="4:13" ht="12.75">
      <c r="D68" s="10"/>
      <c r="H68" s="5">
        <f t="shared" si="5"/>
        <v>0</v>
      </c>
      <c r="I68" s="20">
        <f t="shared" si="4"/>
        <v>0</v>
      </c>
      <c r="M68" s="2">
        <v>504</v>
      </c>
    </row>
    <row r="69" spans="8:13" ht="12.75">
      <c r="H69" s="5">
        <f t="shared" si="5"/>
        <v>0</v>
      </c>
      <c r="I69" s="20">
        <v>5</v>
      </c>
      <c r="M69" s="2">
        <v>504</v>
      </c>
    </row>
    <row r="70" spans="1:13" s="62" customFormat="1" ht="12.75">
      <c r="A70" s="56"/>
      <c r="B70" s="70">
        <f>+B78+B84+B94+B101+B116+B120</f>
        <v>103700</v>
      </c>
      <c r="C70" s="58" t="s">
        <v>48</v>
      </c>
      <c r="D70" s="58" t="s">
        <v>29</v>
      </c>
      <c r="E70" s="59" t="s">
        <v>49</v>
      </c>
      <c r="F70" s="60" t="s">
        <v>31</v>
      </c>
      <c r="G70" s="60" t="s">
        <v>1199</v>
      </c>
      <c r="H70" s="42"/>
      <c r="I70" s="61">
        <f>+B70/M70</f>
        <v>205.75396825396825</v>
      </c>
      <c r="M70" s="2">
        <v>504</v>
      </c>
    </row>
    <row r="71" spans="8:13" ht="12.75">
      <c r="H71" s="5">
        <f t="shared" si="5"/>
        <v>0</v>
      </c>
      <c r="I71" s="20">
        <v>5</v>
      </c>
      <c r="M71" s="2">
        <v>504</v>
      </c>
    </row>
    <row r="72" spans="2:13" ht="12.75">
      <c r="B72" s="321">
        <v>2500</v>
      </c>
      <c r="C72" s="1" t="s">
        <v>11</v>
      </c>
      <c r="D72" s="10" t="s">
        <v>10</v>
      </c>
      <c r="E72" s="1" t="s">
        <v>42</v>
      </c>
      <c r="F72" s="53" t="s">
        <v>43</v>
      </c>
      <c r="G72" s="39" t="s">
        <v>14</v>
      </c>
      <c r="H72" s="5">
        <f aca="true" t="shared" si="6" ref="H72:H77">H71-B72</f>
        <v>-2500</v>
      </c>
      <c r="I72" s="20">
        <v>6</v>
      </c>
      <c r="K72" t="s">
        <v>11</v>
      </c>
      <c r="L72">
        <v>2</v>
      </c>
      <c r="M72" s="2">
        <v>504</v>
      </c>
    </row>
    <row r="73" spans="2:13" ht="12.75">
      <c r="B73" s="321">
        <v>2500</v>
      </c>
      <c r="C73" s="1" t="s">
        <v>11</v>
      </c>
      <c r="D73" s="10" t="s">
        <v>10</v>
      </c>
      <c r="E73" s="1" t="s">
        <v>42</v>
      </c>
      <c r="F73" s="40" t="s">
        <v>45</v>
      </c>
      <c r="G73" s="25" t="s">
        <v>21</v>
      </c>
      <c r="H73" s="5">
        <f t="shared" si="6"/>
        <v>-5000</v>
      </c>
      <c r="I73" s="20">
        <v>7</v>
      </c>
      <c r="K73" t="s">
        <v>11</v>
      </c>
      <c r="L73">
        <v>2</v>
      </c>
      <c r="M73" s="2">
        <v>504</v>
      </c>
    </row>
    <row r="74" spans="1:13" s="44" customFormat="1" ht="12.75">
      <c r="A74" s="1"/>
      <c r="B74" s="321">
        <v>2500</v>
      </c>
      <c r="C74" s="1" t="s">
        <v>11</v>
      </c>
      <c r="D74" s="1" t="s">
        <v>10</v>
      </c>
      <c r="E74" s="1" t="s">
        <v>42</v>
      </c>
      <c r="F74" s="53" t="s">
        <v>47</v>
      </c>
      <c r="G74" s="25" t="s">
        <v>25</v>
      </c>
      <c r="H74" s="5">
        <f t="shared" si="6"/>
        <v>-7500</v>
      </c>
      <c r="I74" s="20">
        <f>+B74/M74</f>
        <v>4.9603174603174605</v>
      </c>
      <c r="J74"/>
      <c r="K74" t="s">
        <v>11</v>
      </c>
      <c r="L74">
        <v>2</v>
      </c>
      <c r="M74" s="2">
        <v>504</v>
      </c>
    </row>
    <row r="75" spans="1:13" s="44" customFormat="1" ht="12.75">
      <c r="A75" s="1"/>
      <c r="B75" s="321">
        <v>2500</v>
      </c>
      <c r="C75" s="1" t="s">
        <v>11</v>
      </c>
      <c r="D75" s="10" t="s">
        <v>10</v>
      </c>
      <c r="E75" s="1" t="s">
        <v>57</v>
      </c>
      <c r="F75" s="54" t="s">
        <v>44</v>
      </c>
      <c r="G75" s="39" t="s">
        <v>14</v>
      </c>
      <c r="H75" s="5">
        <f t="shared" si="6"/>
        <v>-10000</v>
      </c>
      <c r="I75" s="20">
        <f>+B75/M75</f>
        <v>4.9603174603174605</v>
      </c>
      <c r="J75"/>
      <c r="K75" t="s">
        <v>11</v>
      </c>
      <c r="L75">
        <v>2</v>
      </c>
      <c r="M75" s="2">
        <v>504</v>
      </c>
    </row>
    <row r="76" spans="1:13" s="44" customFormat="1" ht="12.75">
      <c r="A76" s="1"/>
      <c r="B76" s="321">
        <v>2500</v>
      </c>
      <c r="C76" s="1" t="s">
        <v>11</v>
      </c>
      <c r="D76" s="10" t="s">
        <v>10</v>
      </c>
      <c r="E76" s="1" t="s">
        <v>57</v>
      </c>
      <c r="F76" s="40" t="s">
        <v>1047</v>
      </c>
      <c r="G76" s="25" t="s">
        <v>19</v>
      </c>
      <c r="H76" s="5">
        <f t="shared" si="6"/>
        <v>-12500</v>
      </c>
      <c r="I76" s="20">
        <f>+B76/M76</f>
        <v>4.9603174603174605</v>
      </c>
      <c r="J76"/>
      <c r="K76" t="s">
        <v>11</v>
      </c>
      <c r="L76">
        <v>7</v>
      </c>
      <c r="M76" s="2">
        <v>504</v>
      </c>
    </row>
    <row r="77" spans="1:13" s="44" customFormat="1" ht="12.75">
      <c r="A77" s="1"/>
      <c r="B77" s="321">
        <v>2500</v>
      </c>
      <c r="C77" s="1" t="s">
        <v>11</v>
      </c>
      <c r="D77" s="10" t="s">
        <v>10</v>
      </c>
      <c r="E77" s="1" t="s">
        <v>57</v>
      </c>
      <c r="F77" s="55" t="s">
        <v>46</v>
      </c>
      <c r="G77" s="25" t="s">
        <v>21</v>
      </c>
      <c r="H77" s="5">
        <f t="shared" si="6"/>
        <v>-15000</v>
      </c>
      <c r="I77" s="20">
        <f>+B77/M77</f>
        <v>4.9603174603174605</v>
      </c>
      <c r="J77"/>
      <c r="K77" t="s">
        <v>11</v>
      </c>
      <c r="L77">
        <v>2</v>
      </c>
      <c r="M77" s="2">
        <v>504</v>
      </c>
    </row>
    <row r="78" spans="1:13" ht="12.75">
      <c r="A78" s="9"/>
      <c r="B78" s="325">
        <f>SUM(B72:B77)</f>
        <v>15000</v>
      </c>
      <c r="C78" s="9" t="s">
        <v>11</v>
      </c>
      <c r="D78" s="9"/>
      <c r="E78" s="9"/>
      <c r="F78" s="16"/>
      <c r="G78" s="16"/>
      <c r="H78" s="42">
        <v>0</v>
      </c>
      <c r="I78" s="43">
        <v>5</v>
      </c>
      <c r="J78" s="44"/>
      <c r="K78" s="44"/>
      <c r="L78" s="44"/>
      <c r="M78" s="2">
        <v>504</v>
      </c>
    </row>
    <row r="79" spans="2:13" ht="12.75">
      <c r="B79" s="318"/>
      <c r="C79" s="46"/>
      <c r="D79" s="10"/>
      <c r="E79" s="63"/>
      <c r="G79" s="64"/>
      <c r="H79" s="5">
        <f t="shared" si="5"/>
        <v>0</v>
      </c>
      <c r="I79" s="20">
        <f aca="true" t="shared" si="7" ref="I79:I86">+B79/M79</f>
        <v>0</v>
      </c>
      <c r="M79" s="2">
        <v>504</v>
      </c>
    </row>
    <row r="80" spans="1:13" s="13" customFormat="1" ht="12.75">
      <c r="A80" s="1"/>
      <c r="B80" s="318"/>
      <c r="C80" s="46"/>
      <c r="D80" s="10"/>
      <c r="E80" s="10"/>
      <c r="F80" s="25"/>
      <c r="G80" s="28"/>
      <c r="H80" s="5">
        <f t="shared" si="5"/>
        <v>0</v>
      </c>
      <c r="I80" s="20">
        <f t="shared" si="7"/>
        <v>0</v>
      </c>
      <c r="J80"/>
      <c r="K80"/>
      <c r="L80"/>
      <c r="M80" s="2">
        <v>504</v>
      </c>
    </row>
    <row r="81" spans="1:13" ht="12.75">
      <c r="A81" s="10"/>
      <c r="B81" s="318">
        <v>5000</v>
      </c>
      <c r="C81" s="46" t="s">
        <v>618</v>
      </c>
      <c r="D81" s="10" t="s">
        <v>10</v>
      </c>
      <c r="E81" s="10" t="s">
        <v>453</v>
      </c>
      <c r="F81" s="25" t="s">
        <v>50</v>
      </c>
      <c r="G81" s="28" t="s">
        <v>14</v>
      </c>
      <c r="H81" s="5">
        <f>H80-B81</f>
        <v>-5000</v>
      </c>
      <c r="I81" s="20">
        <f t="shared" si="7"/>
        <v>9.920634920634921</v>
      </c>
      <c r="J81" s="13"/>
      <c r="K81" t="s">
        <v>42</v>
      </c>
      <c r="L81" s="13">
        <v>2</v>
      </c>
      <c r="M81" s="2">
        <v>504</v>
      </c>
    </row>
    <row r="82" spans="1:13" s="13" customFormat="1" ht="12.75">
      <c r="A82" s="1"/>
      <c r="B82" s="321">
        <v>5000</v>
      </c>
      <c r="C82" s="46" t="s">
        <v>652</v>
      </c>
      <c r="D82" s="10" t="s">
        <v>10</v>
      </c>
      <c r="E82" s="1" t="s">
        <v>453</v>
      </c>
      <c r="F82" s="41" t="s">
        <v>51</v>
      </c>
      <c r="G82" s="25" t="s">
        <v>21</v>
      </c>
      <c r="H82" s="5">
        <f>H81-B82</f>
        <v>-10000</v>
      </c>
      <c r="I82" s="20">
        <f t="shared" si="7"/>
        <v>9.920634920634921</v>
      </c>
      <c r="J82"/>
      <c r="K82" t="s">
        <v>42</v>
      </c>
      <c r="L82">
        <v>2</v>
      </c>
      <c r="M82" s="2">
        <v>504</v>
      </c>
    </row>
    <row r="83" spans="1:13" ht="12.75">
      <c r="A83" s="10"/>
      <c r="B83" s="318">
        <v>5000</v>
      </c>
      <c r="C83" s="46" t="s">
        <v>618</v>
      </c>
      <c r="D83" s="10" t="s">
        <v>10</v>
      </c>
      <c r="E83" s="10" t="s">
        <v>453</v>
      </c>
      <c r="F83" s="41" t="s">
        <v>56</v>
      </c>
      <c r="G83" s="28" t="s">
        <v>14</v>
      </c>
      <c r="H83" s="5">
        <f>H82-B83</f>
        <v>-15000</v>
      </c>
      <c r="I83" s="20">
        <f t="shared" si="7"/>
        <v>9.920634920634921</v>
      </c>
      <c r="J83" s="13"/>
      <c r="K83" t="s">
        <v>57</v>
      </c>
      <c r="L83" s="13">
        <v>2</v>
      </c>
      <c r="M83" s="2">
        <v>504</v>
      </c>
    </row>
    <row r="84" spans="1:13" ht="12.75">
      <c r="A84" s="9"/>
      <c r="B84" s="325">
        <f>SUM(B81:B83)</f>
        <v>15000</v>
      </c>
      <c r="C84" s="65" t="s">
        <v>37</v>
      </c>
      <c r="D84" s="9"/>
      <c r="E84" s="9"/>
      <c r="F84" s="16"/>
      <c r="G84" s="16"/>
      <c r="H84" s="42">
        <v>0</v>
      </c>
      <c r="I84" s="43">
        <f t="shared" si="7"/>
        <v>29.761904761904763</v>
      </c>
      <c r="J84" s="44"/>
      <c r="K84" s="44"/>
      <c r="L84" s="44"/>
      <c r="M84" s="2">
        <v>504</v>
      </c>
    </row>
    <row r="85" spans="2:14" ht="12.75">
      <c r="B85" s="321"/>
      <c r="C85" s="46"/>
      <c r="D85" s="10"/>
      <c r="H85" s="5">
        <f>H84-B85</f>
        <v>0</v>
      </c>
      <c r="I85" s="20">
        <f t="shared" si="7"/>
        <v>0</v>
      </c>
      <c r="M85" s="2">
        <v>504</v>
      </c>
      <c r="N85" s="51"/>
    </row>
    <row r="86" spans="2:13" ht="12.75">
      <c r="B86" s="459"/>
      <c r="C86" s="46"/>
      <c r="D86" s="10"/>
      <c r="E86" s="66"/>
      <c r="H86" s="5">
        <f>H85-B86</f>
        <v>0</v>
      </c>
      <c r="I86" s="20">
        <f t="shared" si="7"/>
        <v>0</v>
      </c>
      <c r="J86" s="50"/>
      <c r="L86" s="50"/>
      <c r="M86" s="2">
        <v>504</v>
      </c>
    </row>
    <row r="87" spans="2:13" ht="12.75">
      <c r="B87" s="318">
        <v>1400</v>
      </c>
      <c r="C87" s="46" t="s">
        <v>38</v>
      </c>
      <c r="D87" s="10" t="s">
        <v>10</v>
      </c>
      <c r="E87" s="1" t="s">
        <v>52</v>
      </c>
      <c r="F87" s="25" t="s">
        <v>53</v>
      </c>
      <c r="G87" s="25" t="s">
        <v>14</v>
      </c>
      <c r="H87" s="5">
        <f aca="true" t="shared" si="8" ref="H87:H93">H86-B87</f>
        <v>-1400</v>
      </c>
      <c r="I87" s="20">
        <f aca="true" t="shared" si="9" ref="I87:I93">+B87/M87</f>
        <v>2.7777777777777777</v>
      </c>
      <c r="K87" t="s">
        <v>42</v>
      </c>
      <c r="L87">
        <v>2</v>
      </c>
      <c r="M87" s="2">
        <v>504</v>
      </c>
    </row>
    <row r="88" spans="2:13" ht="12.75">
      <c r="B88" s="318">
        <v>1000</v>
      </c>
      <c r="C88" s="46" t="s">
        <v>38</v>
      </c>
      <c r="D88" s="10" t="s">
        <v>10</v>
      </c>
      <c r="E88" s="1" t="s">
        <v>52</v>
      </c>
      <c r="F88" s="25" t="s">
        <v>53</v>
      </c>
      <c r="G88" s="25" t="s">
        <v>19</v>
      </c>
      <c r="H88" s="5">
        <f t="shared" si="8"/>
        <v>-2400</v>
      </c>
      <c r="I88" s="20">
        <f t="shared" si="9"/>
        <v>1.9841269841269842</v>
      </c>
      <c r="K88" t="s">
        <v>42</v>
      </c>
      <c r="L88">
        <v>2</v>
      </c>
      <c r="M88" s="2">
        <v>504</v>
      </c>
    </row>
    <row r="89" spans="1:13" s="13" customFormat="1" ht="12.75">
      <c r="A89" s="1"/>
      <c r="B89" s="318">
        <v>1500</v>
      </c>
      <c r="C89" s="46" t="s">
        <v>38</v>
      </c>
      <c r="D89" s="10" t="s">
        <v>10</v>
      </c>
      <c r="E89" s="1" t="s">
        <v>52</v>
      </c>
      <c r="F89" s="25" t="s">
        <v>53</v>
      </c>
      <c r="G89" s="25" t="s">
        <v>21</v>
      </c>
      <c r="H89" s="5">
        <f t="shared" si="8"/>
        <v>-3900</v>
      </c>
      <c r="I89" s="20">
        <f t="shared" si="9"/>
        <v>2.9761904761904763</v>
      </c>
      <c r="J89"/>
      <c r="K89" t="s">
        <v>42</v>
      </c>
      <c r="L89">
        <v>2</v>
      </c>
      <c r="M89" s="2">
        <v>504</v>
      </c>
    </row>
    <row r="90" spans="1:13" ht="12.75">
      <c r="A90" s="10"/>
      <c r="B90" s="318">
        <v>5000</v>
      </c>
      <c r="C90" s="46" t="s">
        <v>54</v>
      </c>
      <c r="D90" s="10" t="s">
        <v>10</v>
      </c>
      <c r="E90" s="1" t="s">
        <v>52</v>
      </c>
      <c r="F90" s="25" t="s">
        <v>53</v>
      </c>
      <c r="G90" s="28" t="s">
        <v>21</v>
      </c>
      <c r="H90" s="5">
        <f t="shared" si="8"/>
        <v>-8900</v>
      </c>
      <c r="I90" s="20">
        <f t="shared" si="9"/>
        <v>9.920634920634921</v>
      </c>
      <c r="J90" s="13"/>
      <c r="K90" s="13" t="s">
        <v>42</v>
      </c>
      <c r="L90" s="13">
        <v>2</v>
      </c>
      <c r="M90" s="2">
        <v>504</v>
      </c>
    </row>
    <row r="91" spans="2:13" ht="12.75">
      <c r="B91" s="318">
        <v>1300</v>
      </c>
      <c r="C91" s="46" t="s">
        <v>38</v>
      </c>
      <c r="D91" s="10" t="s">
        <v>10</v>
      </c>
      <c r="E91" s="1" t="s">
        <v>52</v>
      </c>
      <c r="F91" s="25" t="s">
        <v>58</v>
      </c>
      <c r="G91" s="25" t="s">
        <v>14</v>
      </c>
      <c r="H91" s="5">
        <f t="shared" si="8"/>
        <v>-10200</v>
      </c>
      <c r="I91" s="20">
        <f t="shared" si="9"/>
        <v>2.5793650793650795</v>
      </c>
      <c r="K91" t="s">
        <v>57</v>
      </c>
      <c r="L91">
        <v>2</v>
      </c>
      <c r="M91" s="2">
        <v>504</v>
      </c>
    </row>
    <row r="92" spans="2:13" ht="12.75">
      <c r="B92" s="318">
        <v>1000</v>
      </c>
      <c r="C92" s="46" t="s">
        <v>38</v>
      </c>
      <c r="D92" s="10" t="s">
        <v>10</v>
      </c>
      <c r="E92" s="1" t="s">
        <v>52</v>
      </c>
      <c r="F92" s="25" t="s">
        <v>58</v>
      </c>
      <c r="G92" s="25" t="s">
        <v>19</v>
      </c>
      <c r="H92" s="5">
        <f t="shared" si="8"/>
        <v>-11200</v>
      </c>
      <c r="I92" s="20">
        <f t="shared" si="9"/>
        <v>1.9841269841269842</v>
      </c>
      <c r="K92" t="s">
        <v>57</v>
      </c>
      <c r="L92">
        <v>2</v>
      </c>
      <c r="M92" s="2">
        <v>504</v>
      </c>
    </row>
    <row r="93" spans="1:13" s="44" customFormat="1" ht="12.75">
      <c r="A93" s="1"/>
      <c r="B93" s="318">
        <v>1500</v>
      </c>
      <c r="C93" s="46" t="s">
        <v>38</v>
      </c>
      <c r="D93" s="10" t="s">
        <v>10</v>
      </c>
      <c r="E93" s="1" t="s">
        <v>52</v>
      </c>
      <c r="F93" s="25" t="s">
        <v>58</v>
      </c>
      <c r="G93" s="25" t="s">
        <v>21</v>
      </c>
      <c r="H93" s="5">
        <f t="shared" si="8"/>
        <v>-12700</v>
      </c>
      <c r="I93" s="20">
        <f t="shared" si="9"/>
        <v>2.9761904761904763</v>
      </c>
      <c r="J93"/>
      <c r="K93" t="s">
        <v>57</v>
      </c>
      <c r="L93">
        <v>2</v>
      </c>
      <c r="M93" s="2">
        <v>504</v>
      </c>
    </row>
    <row r="94" spans="1:13" ht="12.75">
      <c r="A94" s="9"/>
      <c r="B94" s="325">
        <f>SUM(B87:B93)</f>
        <v>12700</v>
      </c>
      <c r="C94" s="65"/>
      <c r="D94" s="9"/>
      <c r="E94" s="9" t="s">
        <v>52</v>
      </c>
      <c r="F94" s="16"/>
      <c r="G94" s="16"/>
      <c r="H94" s="42">
        <v>0</v>
      </c>
      <c r="I94" s="43">
        <f aca="true" t="shared" si="10" ref="I94:I103">+B94/M94</f>
        <v>25.1984126984127</v>
      </c>
      <c r="J94" s="44"/>
      <c r="K94" s="44"/>
      <c r="L94" s="44"/>
      <c r="M94" s="2">
        <v>504</v>
      </c>
    </row>
    <row r="95" spans="2:13" ht="12.75">
      <c r="B95" s="321"/>
      <c r="C95" s="46"/>
      <c r="D95" s="10"/>
      <c r="H95" s="5">
        <f aca="true" t="shared" si="11" ref="H95:H100">H94-B95</f>
        <v>0</v>
      </c>
      <c r="I95" s="67">
        <f t="shared" si="10"/>
        <v>0</v>
      </c>
      <c r="M95" s="2">
        <v>504</v>
      </c>
    </row>
    <row r="96" spans="2:13" ht="12.75">
      <c r="B96" s="321"/>
      <c r="C96" s="46"/>
      <c r="D96" s="10"/>
      <c r="H96" s="5">
        <f t="shared" si="11"/>
        <v>0</v>
      </c>
      <c r="I96" s="67">
        <f t="shared" si="10"/>
        <v>0</v>
      </c>
      <c r="M96" s="2">
        <v>504</v>
      </c>
    </row>
    <row r="97" spans="1:13" ht="12.75">
      <c r="A97" s="10"/>
      <c r="B97" s="321">
        <v>4000</v>
      </c>
      <c r="C97" s="1" t="s">
        <v>39</v>
      </c>
      <c r="D97" s="10" t="s">
        <v>10</v>
      </c>
      <c r="E97" s="1" t="s">
        <v>453</v>
      </c>
      <c r="F97" s="25" t="s">
        <v>55</v>
      </c>
      <c r="G97" s="25" t="s">
        <v>14</v>
      </c>
      <c r="H97" s="5">
        <f t="shared" si="11"/>
        <v>-4000</v>
      </c>
      <c r="I97" s="67">
        <f t="shared" si="10"/>
        <v>7.936507936507937</v>
      </c>
      <c r="K97" t="s">
        <v>42</v>
      </c>
      <c r="L97">
        <v>2</v>
      </c>
      <c r="M97" s="2">
        <v>504</v>
      </c>
    </row>
    <row r="98" spans="1:13" ht="12.75">
      <c r="A98" s="10"/>
      <c r="B98" s="321">
        <v>4000</v>
      </c>
      <c r="C98" s="1" t="s">
        <v>39</v>
      </c>
      <c r="D98" s="10" t="s">
        <v>10</v>
      </c>
      <c r="E98" s="1" t="s">
        <v>453</v>
      </c>
      <c r="F98" s="25" t="s">
        <v>55</v>
      </c>
      <c r="G98" s="25" t="s">
        <v>19</v>
      </c>
      <c r="H98" s="5">
        <f t="shared" si="11"/>
        <v>-8000</v>
      </c>
      <c r="I98" s="67">
        <f t="shared" si="10"/>
        <v>7.936507936507937</v>
      </c>
      <c r="K98" t="s">
        <v>42</v>
      </c>
      <c r="L98">
        <v>2</v>
      </c>
      <c r="M98" s="2">
        <v>504</v>
      </c>
    </row>
    <row r="99" spans="1:13" ht="12.75">
      <c r="A99" s="10"/>
      <c r="B99" s="321">
        <v>4000</v>
      </c>
      <c r="C99" s="10" t="s">
        <v>39</v>
      </c>
      <c r="D99" s="10" t="s">
        <v>10</v>
      </c>
      <c r="E99" s="1" t="s">
        <v>453</v>
      </c>
      <c r="F99" s="25" t="s">
        <v>59</v>
      </c>
      <c r="G99" s="25" t="s">
        <v>14</v>
      </c>
      <c r="H99" s="5">
        <f t="shared" si="11"/>
        <v>-12000</v>
      </c>
      <c r="I99" s="67">
        <f t="shared" si="10"/>
        <v>7.936507936507937</v>
      </c>
      <c r="K99" t="s">
        <v>57</v>
      </c>
      <c r="L99">
        <v>2</v>
      </c>
      <c r="M99" s="2">
        <v>504</v>
      </c>
    </row>
    <row r="100" spans="1:13" s="44" customFormat="1" ht="12.75">
      <c r="A100" s="1"/>
      <c r="B100" s="321">
        <v>4000</v>
      </c>
      <c r="C100" s="10" t="s">
        <v>39</v>
      </c>
      <c r="D100" s="10" t="s">
        <v>10</v>
      </c>
      <c r="E100" s="1" t="s">
        <v>453</v>
      </c>
      <c r="F100" s="25" t="s">
        <v>59</v>
      </c>
      <c r="G100" s="25" t="s">
        <v>19</v>
      </c>
      <c r="H100" s="5">
        <f t="shared" si="11"/>
        <v>-16000</v>
      </c>
      <c r="I100" s="67">
        <f t="shared" si="10"/>
        <v>7.936507936507937</v>
      </c>
      <c r="J100"/>
      <c r="K100" t="s">
        <v>57</v>
      </c>
      <c r="L100">
        <v>2</v>
      </c>
      <c r="M100" s="2">
        <v>504</v>
      </c>
    </row>
    <row r="101" spans="1:13" ht="12.75">
      <c r="A101" s="9"/>
      <c r="B101" s="325">
        <f>SUM(B97:B100)</f>
        <v>16000</v>
      </c>
      <c r="C101" s="9" t="s">
        <v>39</v>
      </c>
      <c r="D101" s="9"/>
      <c r="E101" s="9"/>
      <c r="F101" s="16"/>
      <c r="G101" s="16"/>
      <c r="H101" s="42">
        <v>0</v>
      </c>
      <c r="I101" s="43">
        <f t="shared" si="10"/>
        <v>31.746031746031747</v>
      </c>
      <c r="J101" s="44"/>
      <c r="K101" s="44"/>
      <c r="L101" s="44"/>
      <c r="M101" s="2">
        <v>504</v>
      </c>
    </row>
    <row r="102" spans="2:13" ht="12.75">
      <c r="B102" s="321"/>
      <c r="D102" s="10"/>
      <c r="H102" s="5">
        <f>H101-B102</f>
        <v>0</v>
      </c>
      <c r="I102" s="20">
        <f t="shared" si="10"/>
        <v>0</v>
      </c>
      <c r="M102" s="2">
        <v>504</v>
      </c>
    </row>
    <row r="103" spans="2:13" ht="12.75">
      <c r="B103" s="321"/>
      <c r="D103" s="10"/>
      <c r="H103" s="5">
        <f>H102-B103</f>
        <v>0</v>
      </c>
      <c r="I103" s="20">
        <f t="shared" si="10"/>
        <v>0</v>
      </c>
      <c r="M103" s="2">
        <v>504</v>
      </c>
    </row>
    <row r="104" spans="2:13" ht="12.75">
      <c r="B104" s="321">
        <v>2000</v>
      </c>
      <c r="C104" s="1" t="s">
        <v>41</v>
      </c>
      <c r="D104" s="10" t="s">
        <v>10</v>
      </c>
      <c r="E104" s="1" t="s">
        <v>453</v>
      </c>
      <c r="F104" s="25" t="s">
        <v>53</v>
      </c>
      <c r="G104" s="25" t="s">
        <v>14</v>
      </c>
      <c r="H104" s="5">
        <f aca="true" t="shared" si="12" ref="H104:H115">H103-B104</f>
        <v>-2000</v>
      </c>
      <c r="I104" s="20">
        <f aca="true" t="shared" si="13" ref="I104:I115">+B104/M104</f>
        <v>3.9682539682539684</v>
      </c>
      <c r="K104" t="s">
        <v>42</v>
      </c>
      <c r="L104">
        <v>2</v>
      </c>
      <c r="M104" s="2">
        <v>504</v>
      </c>
    </row>
    <row r="105" spans="2:13" ht="12.75">
      <c r="B105" s="321">
        <v>500</v>
      </c>
      <c r="C105" s="1" t="s">
        <v>41</v>
      </c>
      <c r="D105" s="10" t="s">
        <v>10</v>
      </c>
      <c r="E105" s="1" t="s">
        <v>453</v>
      </c>
      <c r="F105" s="25" t="s">
        <v>53</v>
      </c>
      <c r="G105" s="25" t="s">
        <v>14</v>
      </c>
      <c r="H105" s="5">
        <f t="shared" si="12"/>
        <v>-2500</v>
      </c>
      <c r="I105" s="20">
        <f t="shared" si="13"/>
        <v>0.9920634920634921</v>
      </c>
      <c r="K105" t="s">
        <v>42</v>
      </c>
      <c r="L105">
        <v>2</v>
      </c>
      <c r="M105" s="2">
        <v>504</v>
      </c>
    </row>
    <row r="106" spans="2:13" ht="12.75">
      <c r="B106" s="321">
        <v>2000</v>
      </c>
      <c r="C106" s="1" t="s">
        <v>41</v>
      </c>
      <c r="D106" s="10" t="s">
        <v>10</v>
      </c>
      <c r="E106" s="1" t="s">
        <v>453</v>
      </c>
      <c r="F106" s="25" t="s">
        <v>53</v>
      </c>
      <c r="G106" s="25" t="s">
        <v>19</v>
      </c>
      <c r="H106" s="5">
        <f t="shared" si="12"/>
        <v>-4500</v>
      </c>
      <c r="I106" s="20">
        <f t="shared" si="13"/>
        <v>3.9682539682539684</v>
      </c>
      <c r="K106" t="s">
        <v>42</v>
      </c>
      <c r="L106">
        <v>2</v>
      </c>
      <c r="M106" s="2">
        <v>504</v>
      </c>
    </row>
    <row r="107" spans="2:13" ht="12.75">
      <c r="B107" s="321">
        <v>500</v>
      </c>
      <c r="C107" s="1" t="s">
        <v>41</v>
      </c>
      <c r="D107" s="10" t="s">
        <v>10</v>
      </c>
      <c r="E107" s="1" t="s">
        <v>453</v>
      </c>
      <c r="F107" s="25" t="s">
        <v>53</v>
      </c>
      <c r="G107" s="25" t="s">
        <v>19</v>
      </c>
      <c r="H107" s="5">
        <f t="shared" si="12"/>
        <v>-5000</v>
      </c>
      <c r="I107" s="20">
        <f t="shared" si="13"/>
        <v>0.9920634920634921</v>
      </c>
      <c r="K107" t="s">
        <v>42</v>
      </c>
      <c r="L107">
        <v>2</v>
      </c>
      <c r="M107" s="2">
        <v>504</v>
      </c>
    </row>
    <row r="108" spans="2:13" ht="12.75">
      <c r="B108" s="321">
        <v>2000</v>
      </c>
      <c r="C108" s="1" t="s">
        <v>41</v>
      </c>
      <c r="D108" s="10" t="s">
        <v>10</v>
      </c>
      <c r="E108" s="1" t="s">
        <v>453</v>
      </c>
      <c r="F108" s="25" t="s">
        <v>53</v>
      </c>
      <c r="G108" s="28" t="s">
        <v>21</v>
      </c>
      <c r="H108" s="5">
        <f t="shared" si="12"/>
        <v>-7000</v>
      </c>
      <c r="I108" s="20">
        <f t="shared" si="13"/>
        <v>3.9682539682539684</v>
      </c>
      <c r="K108" t="s">
        <v>42</v>
      </c>
      <c r="L108">
        <v>2</v>
      </c>
      <c r="M108" s="2">
        <v>504</v>
      </c>
    </row>
    <row r="109" spans="2:13" ht="12.75">
      <c r="B109" s="321">
        <v>500</v>
      </c>
      <c r="C109" s="1" t="s">
        <v>41</v>
      </c>
      <c r="D109" s="10" t="s">
        <v>10</v>
      </c>
      <c r="E109" s="1" t="s">
        <v>453</v>
      </c>
      <c r="F109" s="25" t="s">
        <v>53</v>
      </c>
      <c r="G109" s="28" t="s">
        <v>21</v>
      </c>
      <c r="H109" s="5">
        <f t="shared" si="12"/>
        <v>-7500</v>
      </c>
      <c r="I109" s="20">
        <f t="shared" si="13"/>
        <v>0.9920634920634921</v>
      </c>
      <c r="K109" t="s">
        <v>42</v>
      </c>
      <c r="L109">
        <v>2</v>
      </c>
      <c r="M109" s="2">
        <v>504</v>
      </c>
    </row>
    <row r="110" spans="2:13" ht="12.75">
      <c r="B110" s="321">
        <v>2000</v>
      </c>
      <c r="C110" s="1" t="s">
        <v>41</v>
      </c>
      <c r="D110" s="10" t="s">
        <v>10</v>
      </c>
      <c r="E110" s="1" t="s">
        <v>453</v>
      </c>
      <c r="F110" s="25" t="s">
        <v>58</v>
      </c>
      <c r="G110" s="25" t="s">
        <v>14</v>
      </c>
      <c r="H110" s="5">
        <f t="shared" si="12"/>
        <v>-9500</v>
      </c>
      <c r="I110" s="20">
        <f t="shared" si="13"/>
        <v>3.9682539682539684</v>
      </c>
      <c r="K110" t="s">
        <v>57</v>
      </c>
      <c r="L110">
        <v>2</v>
      </c>
      <c r="M110" s="2">
        <v>504</v>
      </c>
    </row>
    <row r="111" spans="2:13" ht="12.75">
      <c r="B111" s="321">
        <v>500</v>
      </c>
      <c r="C111" s="1" t="s">
        <v>41</v>
      </c>
      <c r="D111" s="10" t="s">
        <v>10</v>
      </c>
      <c r="E111" s="1" t="s">
        <v>453</v>
      </c>
      <c r="F111" s="25" t="s">
        <v>58</v>
      </c>
      <c r="G111" s="25" t="s">
        <v>14</v>
      </c>
      <c r="H111" s="5">
        <f t="shared" si="12"/>
        <v>-10000</v>
      </c>
      <c r="I111" s="20">
        <f t="shared" si="13"/>
        <v>0.9920634920634921</v>
      </c>
      <c r="K111" t="s">
        <v>57</v>
      </c>
      <c r="L111">
        <v>2</v>
      </c>
      <c r="M111" s="2">
        <v>504</v>
      </c>
    </row>
    <row r="112" spans="2:13" ht="12.75">
      <c r="B112" s="321">
        <v>2000</v>
      </c>
      <c r="C112" s="1" t="s">
        <v>41</v>
      </c>
      <c r="D112" s="10" t="s">
        <v>10</v>
      </c>
      <c r="E112" s="1" t="s">
        <v>453</v>
      </c>
      <c r="F112" s="25" t="s">
        <v>58</v>
      </c>
      <c r="G112" s="25" t="s">
        <v>19</v>
      </c>
      <c r="H112" s="5">
        <f t="shared" si="12"/>
        <v>-12000</v>
      </c>
      <c r="I112" s="20">
        <f t="shared" si="13"/>
        <v>3.9682539682539684</v>
      </c>
      <c r="K112" t="s">
        <v>57</v>
      </c>
      <c r="L112">
        <v>2</v>
      </c>
      <c r="M112" s="2">
        <v>504</v>
      </c>
    </row>
    <row r="113" spans="2:13" ht="12.75">
      <c r="B113" s="321">
        <v>500</v>
      </c>
      <c r="C113" s="1" t="s">
        <v>41</v>
      </c>
      <c r="D113" s="10" t="s">
        <v>10</v>
      </c>
      <c r="E113" s="1" t="s">
        <v>453</v>
      </c>
      <c r="F113" s="25" t="s">
        <v>58</v>
      </c>
      <c r="G113" s="25" t="s">
        <v>19</v>
      </c>
      <c r="H113" s="5">
        <f t="shared" si="12"/>
        <v>-12500</v>
      </c>
      <c r="I113" s="20">
        <f t="shared" si="13"/>
        <v>0.9920634920634921</v>
      </c>
      <c r="K113" t="s">
        <v>57</v>
      </c>
      <c r="L113">
        <v>2</v>
      </c>
      <c r="M113" s="2">
        <v>504</v>
      </c>
    </row>
    <row r="114" spans="2:13" ht="12.75">
      <c r="B114" s="321">
        <v>2000</v>
      </c>
      <c r="C114" s="1" t="s">
        <v>41</v>
      </c>
      <c r="D114" s="10" t="s">
        <v>10</v>
      </c>
      <c r="E114" s="1" t="s">
        <v>453</v>
      </c>
      <c r="F114" s="25" t="s">
        <v>58</v>
      </c>
      <c r="G114" s="28" t="s">
        <v>21</v>
      </c>
      <c r="H114" s="5">
        <f t="shared" si="12"/>
        <v>-14500</v>
      </c>
      <c r="I114" s="20">
        <f t="shared" si="13"/>
        <v>3.9682539682539684</v>
      </c>
      <c r="K114" t="s">
        <v>57</v>
      </c>
      <c r="L114">
        <v>2</v>
      </c>
      <c r="M114" s="2">
        <v>504</v>
      </c>
    </row>
    <row r="115" spans="1:13" s="44" customFormat="1" ht="12.75">
      <c r="A115" s="1"/>
      <c r="B115" s="321">
        <v>500</v>
      </c>
      <c r="C115" s="1" t="s">
        <v>41</v>
      </c>
      <c r="D115" s="10" t="s">
        <v>10</v>
      </c>
      <c r="E115" s="1" t="s">
        <v>453</v>
      </c>
      <c r="F115" s="25" t="s">
        <v>58</v>
      </c>
      <c r="G115" s="28" t="s">
        <v>21</v>
      </c>
      <c r="H115" s="5">
        <f t="shared" si="12"/>
        <v>-15000</v>
      </c>
      <c r="I115" s="20">
        <f t="shared" si="13"/>
        <v>0.9920634920634921</v>
      </c>
      <c r="J115"/>
      <c r="K115" t="s">
        <v>57</v>
      </c>
      <c r="L115">
        <v>2</v>
      </c>
      <c r="M115" s="2">
        <v>504</v>
      </c>
    </row>
    <row r="116" spans="1:13" ht="12.75">
      <c r="A116" s="9"/>
      <c r="B116" s="325">
        <f>SUM(B104:B115)</f>
        <v>15000</v>
      </c>
      <c r="C116" s="9" t="s">
        <v>41</v>
      </c>
      <c r="D116" s="9"/>
      <c r="E116" s="9"/>
      <c r="F116" s="16"/>
      <c r="G116" s="16"/>
      <c r="H116" s="42">
        <v>0</v>
      </c>
      <c r="I116" s="43">
        <f>+B116/M116</f>
        <v>29.761904761904763</v>
      </c>
      <c r="J116" s="44"/>
      <c r="K116" s="44"/>
      <c r="L116" s="44"/>
      <c r="M116" s="2">
        <v>504</v>
      </c>
    </row>
    <row r="117" spans="2:13" ht="12.75">
      <c r="B117" s="321"/>
      <c r="D117" s="10"/>
      <c r="H117" s="5">
        <f>H116-B117</f>
        <v>0</v>
      </c>
      <c r="I117" s="20">
        <f>+B117/M117</f>
        <v>0</v>
      </c>
      <c r="M117" s="2">
        <v>504</v>
      </c>
    </row>
    <row r="118" spans="2:13" ht="12.75">
      <c r="B118" s="321"/>
      <c r="D118" s="10"/>
      <c r="H118" s="5">
        <f>H117-B118</f>
        <v>0</v>
      </c>
      <c r="I118" s="20">
        <f>+B118/M118</f>
        <v>0</v>
      </c>
      <c r="M118" s="2">
        <v>504</v>
      </c>
    </row>
    <row r="119" spans="1:13" s="44" customFormat="1" ht="12.75">
      <c r="A119" s="1"/>
      <c r="B119" s="321">
        <v>30000</v>
      </c>
      <c r="C119" s="1" t="s">
        <v>452</v>
      </c>
      <c r="D119" s="1" t="s">
        <v>10</v>
      </c>
      <c r="E119" s="1" t="s">
        <v>60</v>
      </c>
      <c r="F119" s="25" t="s">
        <v>61</v>
      </c>
      <c r="G119" s="25" t="s">
        <v>25</v>
      </c>
      <c r="H119" s="5">
        <f>H118-B119</f>
        <v>-30000</v>
      </c>
      <c r="I119" s="20">
        <f>+B119/M119</f>
        <v>59.523809523809526</v>
      </c>
      <c r="J119"/>
      <c r="K119" t="s">
        <v>57</v>
      </c>
      <c r="L119">
        <v>2</v>
      </c>
      <c r="M119" s="2">
        <v>504</v>
      </c>
    </row>
    <row r="120" spans="1:13" ht="12.75">
      <c r="A120" s="9"/>
      <c r="B120" s="325">
        <f>SUM(B119)</f>
        <v>30000</v>
      </c>
      <c r="C120" s="9"/>
      <c r="D120" s="9"/>
      <c r="E120" s="9" t="s">
        <v>60</v>
      </c>
      <c r="F120" s="16"/>
      <c r="G120" s="16"/>
      <c r="H120" s="42">
        <v>0</v>
      </c>
      <c r="I120" s="43">
        <f>+B120/M120</f>
        <v>59.523809523809526</v>
      </c>
      <c r="J120" s="44"/>
      <c r="K120" s="44"/>
      <c r="L120" s="44"/>
      <c r="M120" s="2">
        <v>504</v>
      </c>
    </row>
    <row r="121" spans="8:13" ht="12.75">
      <c r="H121" s="5">
        <f>H120-B121</f>
        <v>0</v>
      </c>
      <c r="I121" s="20">
        <v>5</v>
      </c>
      <c r="M121" s="2">
        <v>504</v>
      </c>
    </row>
    <row r="122" spans="8:13" ht="12.75">
      <c r="H122" s="5">
        <f>H121-B122</f>
        <v>0</v>
      </c>
      <c r="I122" s="20">
        <v>5</v>
      </c>
      <c r="M122" s="2">
        <v>504</v>
      </c>
    </row>
    <row r="123" spans="8:13" ht="12.75">
      <c r="H123" s="5">
        <f>H122-B123</f>
        <v>0</v>
      </c>
      <c r="I123" s="20">
        <v>5</v>
      </c>
      <c r="M123" s="2">
        <v>504</v>
      </c>
    </row>
    <row r="124" spans="1:256" s="73" customFormat="1" ht="12.75">
      <c r="A124" s="1"/>
      <c r="B124" s="5"/>
      <c r="C124" s="1"/>
      <c r="D124" s="1"/>
      <c r="E124" s="1"/>
      <c r="F124" s="25"/>
      <c r="G124" s="25"/>
      <c r="H124" s="5">
        <f>H123-B124</f>
        <v>0</v>
      </c>
      <c r="I124" s="20">
        <v>5</v>
      </c>
      <c r="J124"/>
      <c r="K124"/>
      <c r="L124"/>
      <c r="M124" s="2">
        <v>504</v>
      </c>
      <c r="IV124" s="58">
        <f>SUM(A124:IU124)</f>
        <v>509</v>
      </c>
    </row>
    <row r="125" spans="1:13" ht="12.75">
      <c r="A125" s="58"/>
      <c r="B125" s="70">
        <f>+B133+B148+B155+B159+B165+B170+B174</f>
        <v>118500</v>
      </c>
      <c r="C125" s="58" t="s">
        <v>62</v>
      </c>
      <c r="D125" s="58" t="s">
        <v>1200</v>
      </c>
      <c r="E125" s="58" t="s">
        <v>63</v>
      </c>
      <c r="F125" s="60" t="s">
        <v>64</v>
      </c>
      <c r="G125" s="60" t="s">
        <v>451</v>
      </c>
      <c r="H125" s="71"/>
      <c r="I125" s="72">
        <f>+B125/M125</f>
        <v>235.11904761904762</v>
      </c>
      <c r="J125" s="73"/>
      <c r="K125" s="73"/>
      <c r="L125" s="73"/>
      <c r="M125" s="2">
        <v>504</v>
      </c>
    </row>
    <row r="126" spans="8:13" ht="12.75">
      <c r="H126" s="5">
        <f aca="true" t="shared" si="14" ref="H126:H132">H125-B126</f>
        <v>0</v>
      </c>
      <c r="I126" s="20">
        <v>5</v>
      </c>
      <c r="M126" s="2">
        <v>504</v>
      </c>
    </row>
    <row r="127" spans="2:13" ht="12.75">
      <c r="B127" s="318">
        <v>2500</v>
      </c>
      <c r="C127" s="1" t="s">
        <v>11</v>
      </c>
      <c r="D127" s="10" t="s">
        <v>10</v>
      </c>
      <c r="E127" s="1" t="s">
        <v>65</v>
      </c>
      <c r="F127" s="55" t="s">
        <v>66</v>
      </c>
      <c r="G127" s="39" t="s">
        <v>14</v>
      </c>
      <c r="H127" s="5">
        <f t="shared" si="14"/>
        <v>-2500</v>
      </c>
      <c r="I127" s="20">
        <v>6</v>
      </c>
      <c r="K127" t="s">
        <v>11</v>
      </c>
      <c r="L127">
        <v>3</v>
      </c>
      <c r="M127" s="2">
        <v>504</v>
      </c>
    </row>
    <row r="128" spans="2:13" ht="12.75">
      <c r="B128" s="321">
        <v>2500</v>
      </c>
      <c r="C128" s="1" t="s">
        <v>11</v>
      </c>
      <c r="D128" s="10" t="s">
        <v>10</v>
      </c>
      <c r="E128" s="1" t="s">
        <v>65</v>
      </c>
      <c r="F128" s="55" t="s">
        <v>67</v>
      </c>
      <c r="G128" s="25" t="s">
        <v>19</v>
      </c>
      <c r="H128" s="5">
        <f t="shared" si="14"/>
        <v>-5000</v>
      </c>
      <c r="I128" s="20">
        <v>7</v>
      </c>
      <c r="K128" t="s">
        <v>11</v>
      </c>
      <c r="L128">
        <v>3</v>
      </c>
      <c r="M128" s="2">
        <v>504</v>
      </c>
    </row>
    <row r="129" spans="2:13" ht="12.75">
      <c r="B129" s="321">
        <v>2500</v>
      </c>
      <c r="C129" s="1" t="s">
        <v>11</v>
      </c>
      <c r="D129" s="10" t="s">
        <v>10</v>
      </c>
      <c r="E129" s="1" t="s">
        <v>65</v>
      </c>
      <c r="F129" s="55" t="s">
        <v>68</v>
      </c>
      <c r="G129" s="25" t="s">
        <v>21</v>
      </c>
      <c r="H129" s="5">
        <f t="shared" si="14"/>
        <v>-7500</v>
      </c>
      <c r="I129" s="20">
        <v>5</v>
      </c>
      <c r="K129" t="s">
        <v>11</v>
      </c>
      <c r="L129">
        <v>3</v>
      </c>
      <c r="M129" s="2">
        <v>504</v>
      </c>
    </row>
    <row r="130" spans="2:13" ht="12.75">
      <c r="B130" s="321">
        <v>2500</v>
      </c>
      <c r="C130" s="1" t="s">
        <v>11</v>
      </c>
      <c r="D130" s="10" t="s">
        <v>10</v>
      </c>
      <c r="E130" s="1" t="s">
        <v>65</v>
      </c>
      <c r="F130" s="55" t="s">
        <v>69</v>
      </c>
      <c r="G130" s="25" t="s">
        <v>25</v>
      </c>
      <c r="H130" s="5">
        <f t="shared" si="14"/>
        <v>-10000</v>
      </c>
      <c r="I130" s="20">
        <v>5</v>
      </c>
      <c r="K130" t="s">
        <v>11</v>
      </c>
      <c r="L130">
        <v>3</v>
      </c>
      <c r="M130" s="2">
        <v>504</v>
      </c>
    </row>
    <row r="131" spans="2:13" ht="12.75">
      <c r="B131" s="321">
        <v>2500</v>
      </c>
      <c r="C131" s="1" t="s">
        <v>11</v>
      </c>
      <c r="D131" s="1" t="s">
        <v>10</v>
      </c>
      <c r="E131" s="1" t="s">
        <v>65</v>
      </c>
      <c r="F131" s="54" t="s">
        <v>70</v>
      </c>
      <c r="G131" s="25" t="s">
        <v>71</v>
      </c>
      <c r="H131" s="5">
        <f t="shared" si="14"/>
        <v>-12500</v>
      </c>
      <c r="I131" s="20">
        <v>5</v>
      </c>
      <c r="K131" t="s">
        <v>11</v>
      </c>
      <c r="L131">
        <v>3</v>
      </c>
      <c r="M131" s="2">
        <v>504</v>
      </c>
    </row>
    <row r="132" spans="1:13" s="44" customFormat="1" ht="12.75">
      <c r="A132" s="1"/>
      <c r="B132" s="321">
        <v>2500</v>
      </c>
      <c r="C132" s="1" t="s">
        <v>11</v>
      </c>
      <c r="D132" s="1" t="s">
        <v>10</v>
      </c>
      <c r="E132" s="1" t="s">
        <v>65</v>
      </c>
      <c r="F132" s="54" t="s">
        <v>72</v>
      </c>
      <c r="G132" s="25" t="s">
        <v>73</v>
      </c>
      <c r="H132" s="5">
        <f t="shared" si="14"/>
        <v>-15000</v>
      </c>
      <c r="I132" s="20">
        <v>5</v>
      </c>
      <c r="J132"/>
      <c r="K132" t="s">
        <v>11</v>
      </c>
      <c r="L132">
        <v>3</v>
      </c>
      <c r="M132" s="2">
        <v>504</v>
      </c>
    </row>
    <row r="133" spans="1:13" ht="12.75">
      <c r="A133" s="9"/>
      <c r="B133" s="325">
        <f>SUM(B127:B132)</f>
        <v>15000</v>
      </c>
      <c r="C133" s="9" t="s">
        <v>11</v>
      </c>
      <c r="D133" s="9"/>
      <c r="E133" s="9"/>
      <c r="F133" s="16"/>
      <c r="G133" s="16"/>
      <c r="H133" s="42">
        <v>0</v>
      </c>
      <c r="I133" s="43">
        <v>5</v>
      </c>
      <c r="J133" s="44"/>
      <c r="K133" s="44"/>
      <c r="L133" s="44"/>
      <c r="M133" s="2">
        <v>504</v>
      </c>
    </row>
    <row r="134" spans="2:13" ht="12.75">
      <c r="B134" s="321"/>
      <c r="H134" s="5">
        <f>H133-B134</f>
        <v>0</v>
      </c>
      <c r="I134" s="20">
        <v>5</v>
      </c>
      <c r="M134" s="2">
        <v>504</v>
      </c>
    </row>
    <row r="135" spans="2:13" ht="12.75">
      <c r="B135" s="321"/>
      <c r="H135" s="5">
        <f>H134-B135</f>
        <v>0</v>
      </c>
      <c r="I135" s="20">
        <v>5</v>
      </c>
      <c r="M135" s="2">
        <v>504</v>
      </c>
    </row>
    <row r="136" spans="2:13" ht="12.75">
      <c r="B136" s="318">
        <v>2000</v>
      </c>
      <c r="C136" s="46" t="s">
        <v>1238</v>
      </c>
      <c r="D136" s="10" t="s">
        <v>74</v>
      </c>
      <c r="E136" s="46" t="s">
        <v>453</v>
      </c>
      <c r="F136" s="47" t="s">
        <v>75</v>
      </c>
      <c r="G136" s="39" t="s">
        <v>19</v>
      </c>
      <c r="H136" s="5">
        <f>H135-B136</f>
        <v>-2000</v>
      </c>
      <c r="I136" s="20">
        <f aca="true" t="shared" si="15" ref="I136:I148">+B136/M136</f>
        <v>3.9682539682539684</v>
      </c>
      <c r="K136" t="s">
        <v>65</v>
      </c>
      <c r="L136">
        <v>3</v>
      </c>
      <c r="M136" s="2">
        <v>504</v>
      </c>
    </row>
    <row r="137" spans="2:13" ht="12.75">
      <c r="B137" s="318">
        <v>2000</v>
      </c>
      <c r="C137" s="46" t="s">
        <v>1239</v>
      </c>
      <c r="D137" s="10" t="s">
        <v>74</v>
      </c>
      <c r="E137" s="46" t="s">
        <v>453</v>
      </c>
      <c r="F137" s="47" t="s">
        <v>76</v>
      </c>
      <c r="G137" s="39" t="s">
        <v>21</v>
      </c>
      <c r="H137" s="5">
        <f>H136-B137</f>
        <v>-4000</v>
      </c>
      <c r="I137" s="20">
        <f t="shared" si="15"/>
        <v>3.9682539682539684</v>
      </c>
      <c r="K137" t="s">
        <v>65</v>
      </c>
      <c r="L137">
        <v>3</v>
      </c>
      <c r="M137" s="2">
        <v>504</v>
      </c>
    </row>
    <row r="138" spans="2:14" ht="12.75">
      <c r="B138" s="318">
        <v>5000</v>
      </c>
      <c r="C138" s="46" t="s">
        <v>77</v>
      </c>
      <c r="D138" s="10" t="s">
        <v>74</v>
      </c>
      <c r="E138" s="46" t="s">
        <v>453</v>
      </c>
      <c r="F138" s="47" t="s">
        <v>76</v>
      </c>
      <c r="G138" s="39" t="s">
        <v>21</v>
      </c>
      <c r="H138" s="5">
        <f>H137-B138</f>
        <v>-9000</v>
      </c>
      <c r="I138" s="20">
        <f t="shared" si="15"/>
        <v>9.920634920634921</v>
      </c>
      <c r="K138" t="s">
        <v>65</v>
      </c>
      <c r="L138">
        <v>3</v>
      </c>
      <c r="M138" s="2">
        <v>504</v>
      </c>
      <c r="N138" s="51"/>
    </row>
    <row r="139" spans="2:14" ht="12.75">
      <c r="B139" s="318">
        <v>10000</v>
      </c>
      <c r="C139" s="46" t="s">
        <v>78</v>
      </c>
      <c r="D139" s="10" t="s">
        <v>74</v>
      </c>
      <c r="E139" s="46" t="s">
        <v>453</v>
      </c>
      <c r="F139" s="47" t="s">
        <v>76</v>
      </c>
      <c r="G139" s="39" t="s">
        <v>21</v>
      </c>
      <c r="H139" s="5">
        <f aca="true" t="shared" si="16" ref="H139:H169">H138-B139</f>
        <v>-19000</v>
      </c>
      <c r="I139" s="20">
        <f t="shared" si="15"/>
        <v>19.841269841269842</v>
      </c>
      <c r="K139" t="s">
        <v>65</v>
      </c>
      <c r="L139" s="50">
        <v>3</v>
      </c>
      <c r="M139" s="2">
        <v>504</v>
      </c>
      <c r="N139" s="51"/>
    </row>
    <row r="140" spans="1:14" ht="12.75">
      <c r="A140" s="10"/>
      <c r="B140" s="318">
        <v>10000</v>
      </c>
      <c r="C140" s="46" t="s">
        <v>79</v>
      </c>
      <c r="D140" s="10" t="s">
        <v>74</v>
      </c>
      <c r="E140" s="46" t="s">
        <v>453</v>
      </c>
      <c r="F140" s="47" t="s">
        <v>76</v>
      </c>
      <c r="G140" s="39" t="s">
        <v>25</v>
      </c>
      <c r="H140" s="5">
        <f t="shared" si="16"/>
        <v>-29000</v>
      </c>
      <c r="I140" s="20">
        <f t="shared" si="15"/>
        <v>19.841269841269842</v>
      </c>
      <c r="K140" t="s">
        <v>65</v>
      </c>
      <c r="L140" s="50">
        <v>3</v>
      </c>
      <c r="M140" s="2">
        <v>504</v>
      </c>
      <c r="N140" s="51"/>
    </row>
    <row r="141" spans="2:14" ht="12.75">
      <c r="B141" s="318">
        <v>5000</v>
      </c>
      <c r="C141" s="46" t="s">
        <v>80</v>
      </c>
      <c r="D141" s="10" t="s">
        <v>74</v>
      </c>
      <c r="E141" s="46" t="s">
        <v>453</v>
      </c>
      <c r="F141" s="47" t="s">
        <v>76</v>
      </c>
      <c r="G141" s="39" t="s">
        <v>25</v>
      </c>
      <c r="H141" s="5">
        <f t="shared" si="16"/>
        <v>-34000</v>
      </c>
      <c r="I141" s="20">
        <f t="shared" si="15"/>
        <v>9.920634920634921</v>
      </c>
      <c r="K141" t="s">
        <v>65</v>
      </c>
      <c r="L141" s="50">
        <v>3</v>
      </c>
      <c r="M141" s="2">
        <v>504</v>
      </c>
      <c r="N141" s="51"/>
    </row>
    <row r="142" spans="2:14" ht="12.75">
      <c r="B142" s="318">
        <v>2000</v>
      </c>
      <c r="C142" s="46" t="s">
        <v>1240</v>
      </c>
      <c r="D142" s="10" t="s">
        <v>74</v>
      </c>
      <c r="E142" s="46" t="s">
        <v>453</v>
      </c>
      <c r="F142" s="47" t="s">
        <v>76</v>
      </c>
      <c r="G142" s="39" t="s">
        <v>25</v>
      </c>
      <c r="H142" s="5">
        <f t="shared" si="16"/>
        <v>-36000</v>
      </c>
      <c r="I142" s="20">
        <f t="shared" si="15"/>
        <v>3.9682539682539684</v>
      </c>
      <c r="K142" t="s">
        <v>65</v>
      </c>
      <c r="L142" s="50">
        <v>3</v>
      </c>
      <c r="M142" s="2">
        <v>504</v>
      </c>
      <c r="N142" s="51"/>
    </row>
    <row r="143" spans="1:13" s="80" customFormat="1" ht="12.75">
      <c r="A143" s="1"/>
      <c r="B143" s="318">
        <v>2000</v>
      </c>
      <c r="C143" s="46" t="s">
        <v>1241</v>
      </c>
      <c r="D143" s="10" t="s">
        <v>74</v>
      </c>
      <c r="E143" s="46" t="s">
        <v>453</v>
      </c>
      <c r="F143" s="47" t="s">
        <v>81</v>
      </c>
      <c r="G143" s="39" t="s">
        <v>25</v>
      </c>
      <c r="H143" s="5">
        <f t="shared" si="16"/>
        <v>-38000</v>
      </c>
      <c r="I143" s="20">
        <f t="shared" si="15"/>
        <v>3.9682539682539684</v>
      </c>
      <c r="J143"/>
      <c r="K143" t="s">
        <v>65</v>
      </c>
      <c r="L143" s="50">
        <v>3</v>
      </c>
      <c r="M143" s="2">
        <v>504</v>
      </c>
    </row>
    <row r="144" spans="2:14" ht="12.75">
      <c r="B144" s="318">
        <v>2500</v>
      </c>
      <c r="C144" s="46" t="s">
        <v>77</v>
      </c>
      <c r="D144" s="10" t="s">
        <v>74</v>
      </c>
      <c r="E144" s="46" t="s">
        <v>453</v>
      </c>
      <c r="F144" s="47" t="s">
        <v>76</v>
      </c>
      <c r="G144" s="39" t="s">
        <v>21</v>
      </c>
      <c r="H144" s="5">
        <f>H143-B144</f>
        <v>-40500</v>
      </c>
      <c r="I144" s="20">
        <f>+B144/M144</f>
        <v>4.9603174603174605</v>
      </c>
      <c r="K144" t="s">
        <v>65</v>
      </c>
      <c r="L144">
        <v>3</v>
      </c>
      <c r="M144" s="2">
        <v>504</v>
      </c>
      <c r="N144" s="51"/>
    </row>
    <row r="145" spans="2:14" ht="12.75">
      <c r="B145" s="318">
        <v>10000</v>
      </c>
      <c r="C145" s="46" t="s">
        <v>78</v>
      </c>
      <c r="D145" s="10" t="s">
        <v>74</v>
      </c>
      <c r="E145" s="46" t="s">
        <v>453</v>
      </c>
      <c r="F145" s="47" t="s">
        <v>76</v>
      </c>
      <c r="G145" s="39" t="s">
        <v>21</v>
      </c>
      <c r="H145" s="5">
        <f>H144-B145</f>
        <v>-50500</v>
      </c>
      <c r="I145" s="20">
        <f>+B145/M145</f>
        <v>19.841269841269842</v>
      </c>
      <c r="K145" t="s">
        <v>65</v>
      </c>
      <c r="L145" s="50">
        <v>3</v>
      </c>
      <c r="M145" s="2">
        <v>504</v>
      </c>
      <c r="N145" s="51"/>
    </row>
    <row r="146" spans="1:14" ht="12.75">
      <c r="A146" s="10"/>
      <c r="B146" s="318">
        <v>10000</v>
      </c>
      <c r="C146" s="46" t="s">
        <v>79</v>
      </c>
      <c r="D146" s="10" t="s">
        <v>74</v>
      </c>
      <c r="E146" s="46" t="s">
        <v>453</v>
      </c>
      <c r="F146" s="47" t="s">
        <v>76</v>
      </c>
      <c r="G146" s="39" t="s">
        <v>25</v>
      </c>
      <c r="H146" s="5">
        <f>H145-B146</f>
        <v>-60500</v>
      </c>
      <c r="I146" s="20">
        <f>+B146/M146</f>
        <v>19.841269841269842</v>
      </c>
      <c r="K146" t="s">
        <v>65</v>
      </c>
      <c r="L146" s="50">
        <v>3</v>
      </c>
      <c r="M146" s="2">
        <v>504</v>
      </c>
      <c r="N146" s="51"/>
    </row>
    <row r="147" spans="2:14" ht="12.75">
      <c r="B147" s="318">
        <v>2500</v>
      </c>
      <c r="C147" s="46" t="s">
        <v>77</v>
      </c>
      <c r="D147" s="10" t="s">
        <v>74</v>
      </c>
      <c r="E147" s="46" t="s">
        <v>453</v>
      </c>
      <c r="F147" s="47" t="s">
        <v>76</v>
      </c>
      <c r="G147" s="39" t="s">
        <v>21</v>
      </c>
      <c r="H147" s="5">
        <f>H146-B147</f>
        <v>-63000</v>
      </c>
      <c r="I147" s="20">
        <f>+B147/M147</f>
        <v>4.9603174603174605</v>
      </c>
      <c r="K147" t="s">
        <v>65</v>
      </c>
      <c r="L147">
        <v>3</v>
      </c>
      <c r="M147" s="2">
        <v>504</v>
      </c>
      <c r="N147" s="51"/>
    </row>
    <row r="148" spans="1:13" s="13" customFormat="1" ht="12.75">
      <c r="A148" s="75"/>
      <c r="B148" s="457">
        <f>SUM(B136:B147)</f>
        <v>63000</v>
      </c>
      <c r="C148" s="77" t="s">
        <v>1139</v>
      </c>
      <c r="D148" s="75"/>
      <c r="E148" s="75"/>
      <c r="F148" s="78"/>
      <c r="G148" s="78"/>
      <c r="H148" s="76">
        <v>0</v>
      </c>
      <c r="I148" s="79">
        <f t="shared" si="15"/>
        <v>125</v>
      </c>
      <c r="J148" s="80"/>
      <c r="K148" s="80"/>
      <c r="L148" s="80"/>
      <c r="M148" s="2">
        <v>504</v>
      </c>
    </row>
    <row r="149" spans="1:13" s="13" customFormat="1" ht="12.75">
      <c r="A149" s="10"/>
      <c r="B149" s="318"/>
      <c r="C149" s="46"/>
      <c r="D149" s="10"/>
      <c r="E149" s="10"/>
      <c r="F149" s="28"/>
      <c r="G149" s="28"/>
      <c r="H149" s="5">
        <f t="shared" si="16"/>
        <v>0</v>
      </c>
      <c r="I149" s="67"/>
      <c r="M149" s="2">
        <v>504</v>
      </c>
    </row>
    <row r="150" spans="1:13" ht="12.75">
      <c r="A150" s="10"/>
      <c r="B150" s="318"/>
      <c r="C150" s="46"/>
      <c r="D150" s="10"/>
      <c r="E150" s="10"/>
      <c r="F150" s="28"/>
      <c r="G150" s="28"/>
      <c r="H150" s="5">
        <f t="shared" si="16"/>
        <v>0</v>
      </c>
      <c r="I150" s="67"/>
      <c r="J150" s="13"/>
      <c r="K150" s="13"/>
      <c r="L150" s="13"/>
      <c r="M150" s="2">
        <v>504</v>
      </c>
    </row>
    <row r="151" spans="2:13" ht="12.75">
      <c r="B151" s="321">
        <v>1500</v>
      </c>
      <c r="C151" s="1" t="s">
        <v>38</v>
      </c>
      <c r="D151" s="1" t="s">
        <v>82</v>
      </c>
      <c r="E151" s="1" t="s">
        <v>52</v>
      </c>
      <c r="F151" s="25" t="s">
        <v>76</v>
      </c>
      <c r="G151" s="25" t="s">
        <v>14</v>
      </c>
      <c r="H151" s="5">
        <f t="shared" si="16"/>
        <v>-1500</v>
      </c>
      <c r="I151" s="20">
        <f aca="true" t="shared" si="17" ref="I151:I172">+B151/M151</f>
        <v>2.9761904761904763</v>
      </c>
      <c r="K151" t="s">
        <v>65</v>
      </c>
      <c r="L151">
        <v>3</v>
      </c>
      <c r="M151" s="2">
        <v>504</v>
      </c>
    </row>
    <row r="152" spans="2:13" ht="12.75">
      <c r="B152" s="321">
        <v>1000</v>
      </c>
      <c r="C152" s="46" t="s">
        <v>38</v>
      </c>
      <c r="D152" s="10" t="s">
        <v>82</v>
      </c>
      <c r="E152" s="1" t="s">
        <v>52</v>
      </c>
      <c r="F152" s="25" t="s">
        <v>76</v>
      </c>
      <c r="G152" s="25" t="s">
        <v>19</v>
      </c>
      <c r="H152" s="5">
        <f t="shared" si="16"/>
        <v>-2500</v>
      </c>
      <c r="I152" s="20">
        <f t="shared" si="17"/>
        <v>1.9841269841269842</v>
      </c>
      <c r="K152" t="s">
        <v>65</v>
      </c>
      <c r="L152">
        <v>3</v>
      </c>
      <c r="M152" s="2">
        <v>504</v>
      </c>
    </row>
    <row r="153" spans="2:13" ht="12.75">
      <c r="B153" s="321">
        <v>1000</v>
      </c>
      <c r="C153" s="46" t="s">
        <v>38</v>
      </c>
      <c r="D153" s="10" t="s">
        <v>82</v>
      </c>
      <c r="E153" s="1" t="s">
        <v>52</v>
      </c>
      <c r="F153" s="25" t="s">
        <v>76</v>
      </c>
      <c r="G153" s="25" t="s">
        <v>21</v>
      </c>
      <c r="H153" s="5">
        <f t="shared" si="16"/>
        <v>-3500</v>
      </c>
      <c r="I153" s="20">
        <f t="shared" si="17"/>
        <v>1.9841269841269842</v>
      </c>
      <c r="J153" s="13"/>
      <c r="K153" t="s">
        <v>65</v>
      </c>
      <c r="L153">
        <v>3</v>
      </c>
      <c r="M153" s="2">
        <v>504</v>
      </c>
    </row>
    <row r="154" spans="1:13" s="80" customFormat="1" ht="12.75">
      <c r="A154" s="1"/>
      <c r="B154" s="321">
        <v>1500</v>
      </c>
      <c r="C154" s="46" t="s">
        <v>38</v>
      </c>
      <c r="D154" s="10" t="s">
        <v>82</v>
      </c>
      <c r="E154" s="1" t="s">
        <v>52</v>
      </c>
      <c r="F154" s="25" t="s">
        <v>76</v>
      </c>
      <c r="G154" s="25" t="s">
        <v>25</v>
      </c>
      <c r="H154" s="5">
        <f t="shared" si="16"/>
        <v>-5000</v>
      </c>
      <c r="I154" s="20">
        <f t="shared" si="17"/>
        <v>2.9761904761904763</v>
      </c>
      <c r="J154" s="13"/>
      <c r="K154" t="s">
        <v>65</v>
      </c>
      <c r="L154">
        <v>3</v>
      </c>
      <c r="M154" s="2">
        <v>504</v>
      </c>
    </row>
    <row r="155" spans="1:13" ht="12.75">
      <c r="A155" s="75"/>
      <c r="B155" s="457">
        <f>SUM(B151:B154)</f>
        <v>5000</v>
      </c>
      <c r="C155" s="77"/>
      <c r="D155" s="75"/>
      <c r="E155" s="75" t="s">
        <v>52</v>
      </c>
      <c r="F155" s="78"/>
      <c r="G155" s="78"/>
      <c r="H155" s="76">
        <v>0</v>
      </c>
      <c r="I155" s="79">
        <f t="shared" si="17"/>
        <v>9.920634920634921</v>
      </c>
      <c r="J155" s="80"/>
      <c r="K155" s="80"/>
      <c r="L155" s="80"/>
      <c r="M155" s="2">
        <v>504</v>
      </c>
    </row>
    <row r="156" spans="2:13" ht="12.75">
      <c r="B156" s="321"/>
      <c r="C156" s="46"/>
      <c r="D156" s="10"/>
      <c r="H156" s="5">
        <f t="shared" si="16"/>
        <v>0</v>
      </c>
      <c r="I156" s="20">
        <f t="shared" si="17"/>
        <v>0</v>
      </c>
      <c r="M156" s="2">
        <v>504</v>
      </c>
    </row>
    <row r="157" spans="2:13" ht="12.75">
      <c r="B157" s="321"/>
      <c r="D157" s="10"/>
      <c r="H157" s="5">
        <f>H156-B157</f>
        <v>0</v>
      </c>
      <c r="I157" s="20">
        <f t="shared" si="17"/>
        <v>0</v>
      </c>
      <c r="M157" s="2">
        <v>504</v>
      </c>
    </row>
    <row r="158" spans="1:13" s="80" customFormat="1" ht="12.75">
      <c r="A158" s="1"/>
      <c r="B158" s="321">
        <v>7000</v>
      </c>
      <c r="C158" s="1" t="s">
        <v>39</v>
      </c>
      <c r="D158" s="10" t="s">
        <v>82</v>
      </c>
      <c r="E158" s="1" t="s">
        <v>453</v>
      </c>
      <c r="F158" s="25" t="s">
        <v>83</v>
      </c>
      <c r="G158" s="25" t="s">
        <v>19</v>
      </c>
      <c r="H158" s="5">
        <f aca="true" t="shared" si="18" ref="H158:H163">H157-B158</f>
        <v>-7000</v>
      </c>
      <c r="I158" s="20">
        <f t="shared" si="17"/>
        <v>13.88888888888889</v>
      </c>
      <c r="J158"/>
      <c r="K158" t="s">
        <v>65</v>
      </c>
      <c r="L158">
        <v>3</v>
      </c>
      <c r="M158" s="2">
        <v>504</v>
      </c>
    </row>
    <row r="159" spans="1:13" ht="12.75">
      <c r="A159" s="75"/>
      <c r="B159" s="457">
        <f>SUM(B158:B158)</f>
        <v>7000</v>
      </c>
      <c r="C159" s="75" t="s">
        <v>39</v>
      </c>
      <c r="D159" s="75"/>
      <c r="E159" s="75"/>
      <c r="F159" s="78"/>
      <c r="G159" s="78"/>
      <c r="H159" s="42">
        <v>0</v>
      </c>
      <c r="I159" s="43">
        <f t="shared" si="17"/>
        <v>13.88888888888889</v>
      </c>
      <c r="J159" s="80"/>
      <c r="K159" s="80"/>
      <c r="L159" s="80"/>
      <c r="M159" s="2">
        <v>504</v>
      </c>
    </row>
    <row r="160" spans="2:13" ht="12.75">
      <c r="B160" s="321"/>
      <c r="D160" s="10"/>
      <c r="H160" s="5">
        <f t="shared" si="18"/>
        <v>0</v>
      </c>
      <c r="I160" s="20">
        <f t="shared" si="17"/>
        <v>0</v>
      </c>
      <c r="M160" s="2">
        <v>504</v>
      </c>
    </row>
    <row r="161" spans="1:13" s="13" customFormat="1" ht="12.75">
      <c r="A161" s="1"/>
      <c r="B161" s="321"/>
      <c r="C161" s="1"/>
      <c r="D161" s="10"/>
      <c r="E161" s="1"/>
      <c r="F161" s="25"/>
      <c r="G161" s="25"/>
      <c r="H161" s="5">
        <f t="shared" si="18"/>
        <v>0</v>
      </c>
      <c r="I161" s="20">
        <f t="shared" si="17"/>
        <v>0</v>
      </c>
      <c r="J161"/>
      <c r="K161"/>
      <c r="L161"/>
      <c r="M161" s="2">
        <v>504</v>
      </c>
    </row>
    <row r="162" spans="1:13" s="13" customFormat="1" ht="12.75">
      <c r="A162" s="10"/>
      <c r="B162" s="318">
        <v>2000</v>
      </c>
      <c r="C162" s="10" t="s">
        <v>41</v>
      </c>
      <c r="D162" s="10" t="s">
        <v>10</v>
      </c>
      <c r="E162" s="10" t="s">
        <v>453</v>
      </c>
      <c r="F162" s="47" t="s">
        <v>76</v>
      </c>
      <c r="G162" s="28" t="s">
        <v>19</v>
      </c>
      <c r="H162" s="5">
        <f t="shared" si="18"/>
        <v>-2000</v>
      </c>
      <c r="I162" s="20">
        <f t="shared" si="17"/>
        <v>3.9682539682539684</v>
      </c>
      <c r="K162" s="13" t="s">
        <v>65</v>
      </c>
      <c r="L162" s="13">
        <v>3</v>
      </c>
      <c r="M162" s="2">
        <v>504</v>
      </c>
    </row>
    <row r="163" spans="1:13" s="13" customFormat="1" ht="12.75">
      <c r="A163" s="10"/>
      <c r="B163" s="318">
        <v>2000</v>
      </c>
      <c r="C163" s="10" t="s">
        <v>41</v>
      </c>
      <c r="D163" s="10" t="s">
        <v>10</v>
      </c>
      <c r="E163" s="10" t="s">
        <v>453</v>
      </c>
      <c r="F163" s="47" t="s">
        <v>76</v>
      </c>
      <c r="G163" s="28" t="s">
        <v>21</v>
      </c>
      <c r="H163" s="5">
        <f t="shared" si="18"/>
        <v>-4000</v>
      </c>
      <c r="I163" s="20">
        <f t="shared" si="17"/>
        <v>3.9682539682539684</v>
      </c>
      <c r="K163" s="13" t="s">
        <v>65</v>
      </c>
      <c r="L163" s="13">
        <v>3</v>
      </c>
      <c r="M163" s="2">
        <v>504</v>
      </c>
    </row>
    <row r="164" spans="1:13" s="80" customFormat="1" ht="12.75">
      <c r="A164" s="10"/>
      <c r="B164" s="318">
        <v>2000</v>
      </c>
      <c r="C164" s="10" t="s">
        <v>41</v>
      </c>
      <c r="D164" s="10" t="s">
        <v>10</v>
      </c>
      <c r="E164" s="10" t="s">
        <v>453</v>
      </c>
      <c r="F164" s="47" t="s">
        <v>76</v>
      </c>
      <c r="G164" s="28" t="s">
        <v>25</v>
      </c>
      <c r="H164" s="5">
        <f>H163-B164</f>
        <v>-6000</v>
      </c>
      <c r="I164" s="67">
        <f t="shared" si="17"/>
        <v>3.9682539682539684</v>
      </c>
      <c r="J164" s="13"/>
      <c r="K164" s="13" t="s">
        <v>65</v>
      </c>
      <c r="L164" s="13">
        <v>3</v>
      </c>
      <c r="M164" s="2">
        <v>504</v>
      </c>
    </row>
    <row r="165" spans="1:13" ht="12.75">
      <c r="A165" s="75"/>
      <c r="B165" s="457">
        <f>SUM(B162:B164)</f>
        <v>6000</v>
      </c>
      <c r="C165" s="77" t="s">
        <v>41</v>
      </c>
      <c r="D165" s="75"/>
      <c r="E165" s="75"/>
      <c r="F165" s="78"/>
      <c r="G165" s="78"/>
      <c r="H165" s="76">
        <v>0</v>
      </c>
      <c r="I165" s="79">
        <f t="shared" si="17"/>
        <v>11.904761904761905</v>
      </c>
      <c r="J165" s="80"/>
      <c r="K165" s="80"/>
      <c r="L165" s="80"/>
      <c r="M165" s="2">
        <v>504</v>
      </c>
    </row>
    <row r="166" spans="4:13" ht="12.75">
      <c r="D166" s="10"/>
      <c r="H166" s="5">
        <f t="shared" si="16"/>
        <v>0</v>
      </c>
      <c r="I166" s="20">
        <f t="shared" si="17"/>
        <v>0</v>
      </c>
      <c r="M166" s="2">
        <v>504</v>
      </c>
    </row>
    <row r="167" spans="4:256" ht="12.75">
      <c r="D167" s="10"/>
      <c r="H167" s="5">
        <f t="shared" si="16"/>
        <v>0</v>
      </c>
      <c r="I167" s="20">
        <f t="shared" si="17"/>
        <v>0</v>
      </c>
      <c r="M167" s="2">
        <v>504</v>
      </c>
      <c r="IV167" s="1">
        <f>SUM(A167:IU167)</f>
        <v>504</v>
      </c>
    </row>
    <row r="168" spans="1:256" ht="12.75">
      <c r="A168" s="10"/>
      <c r="B168" s="350">
        <v>1000</v>
      </c>
      <c r="C168" s="1" t="s">
        <v>455</v>
      </c>
      <c r="D168" s="10" t="s">
        <v>10</v>
      </c>
      <c r="E168" s="1" t="s">
        <v>182</v>
      </c>
      <c r="F168" s="47" t="s">
        <v>76</v>
      </c>
      <c r="G168" s="25" t="s">
        <v>19</v>
      </c>
      <c r="H168" s="5">
        <f t="shared" si="16"/>
        <v>-1000</v>
      </c>
      <c r="I168" s="20">
        <f t="shared" si="17"/>
        <v>1.9841269841269842</v>
      </c>
      <c r="K168" t="s">
        <v>65</v>
      </c>
      <c r="L168">
        <v>3</v>
      </c>
      <c r="M168" s="2">
        <v>504</v>
      </c>
      <c r="IV168" s="1"/>
    </row>
    <row r="169" spans="1:256" s="80" customFormat="1" ht="12.75">
      <c r="A169" s="1"/>
      <c r="B169" s="350">
        <v>1500</v>
      </c>
      <c r="C169" s="1" t="s">
        <v>455</v>
      </c>
      <c r="D169" s="10" t="s">
        <v>10</v>
      </c>
      <c r="E169" s="1" t="s">
        <v>182</v>
      </c>
      <c r="F169" s="47" t="s">
        <v>76</v>
      </c>
      <c r="G169" s="25" t="s">
        <v>25</v>
      </c>
      <c r="H169" s="5">
        <f t="shared" si="16"/>
        <v>-2500</v>
      </c>
      <c r="I169" s="20">
        <f t="shared" si="17"/>
        <v>2.9761904761904763</v>
      </c>
      <c r="J169"/>
      <c r="K169" t="s">
        <v>65</v>
      </c>
      <c r="L169">
        <v>3</v>
      </c>
      <c r="M169" s="2">
        <v>504</v>
      </c>
      <c r="IV169" s="75">
        <f>SUM(A169:IU169)</f>
        <v>-490.0238095238095</v>
      </c>
    </row>
    <row r="170" spans="1:13" ht="12.75">
      <c r="A170" s="75"/>
      <c r="B170" s="458">
        <f>SUM(B168:B169)</f>
        <v>2500</v>
      </c>
      <c r="C170" s="75"/>
      <c r="D170" s="75"/>
      <c r="E170" s="77" t="s">
        <v>182</v>
      </c>
      <c r="F170" s="78"/>
      <c r="G170" s="78"/>
      <c r="H170" s="76">
        <v>0</v>
      </c>
      <c r="I170" s="79">
        <f t="shared" si="17"/>
        <v>4.9603174603174605</v>
      </c>
      <c r="J170" s="80"/>
      <c r="K170" s="80"/>
      <c r="L170" s="80"/>
      <c r="M170" s="2">
        <v>504</v>
      </c>
    </row>
    <row r="171" spans="4:13" ht="12.75">
      <c r="D171" s="10"/>
      <c r="H171" s="5">
        <f>H170-B171</f>
        <v>0</v>
      </c>
      <c r="I171" s="20">
        <f t="shared" si="17"/>
        <v>0</v>
      </c>
      <c r="M171" s="2">
        <v>504</v>
      </c>
    </row>
    <row r="172" spans="4:13" ht="12.75">
      <c r="D172" s="10"/>
      <c r="H172" s="5">
        <f>H171-B172</f>
        <v>0</v>
      </c>
      <c r="I172" s="20">
        <f t="shared" si="17"/>
        <v>0</v>
      </c>
      <c r="M172" s="2">
        <v>504</v>
      </c>
    </row>
    <row r="173" spans="1:13" s="80" customFormat="1" ht="12.75">
      <c r="A173"/>
      <c r="B173" s="321">
        <v>20000</v>
      </c>
      <c r="C173" s="10" t="s">
        <v>1201</v>
      </c>
      <c r="D173" s="10" t="s">
        <v>74</v>
      </c>
      <c r="E173" s="1" t="s">
        <v>60</v>
      </c>
      <c r="F173" s="25" t="s">
        <v>84</v>
      </c>
      <c r="G173" s="25" t="s">
        <v>21</v>
      </c>
      <c r="H173" s="5">
        <f>H172-B173</f>
        <v>-20000</v>
      </c>
      <c r="I173" s="20">
        <f>+B173/M173</f>
        <v>39.682539682539684</v>
      </c>
      <c r="J173"/>
      <c r="K173" t="s">
        <v>65</v>
      </c>
      <c r="L173">
        <v>3</v>
      </c>
      <c r="M173" s="2">
        <v>504</v>
      </c>
    </row>
    <row r="174" spans="1:13" ht="12.75">
      <c r="A174" s="75"/>
      <c r="B174" s="457">
        <f>SUM(B173)</f>
        <v>20000</v>
      </c>
      <c r="C174" s="75"/>
      <c r="D174" s="75"/>
      <c r="E174" s="75" t="s">
        <v>60</v>
      </c>
      <c r="F174" s="78"/>
      <c r="G174" s="78"/>
      <c r="H174" s="42">
        <v>0</v>
      </c>
      <c r="I174" s="79">
        <f>+B174/M174</f>
        <v>39.682539682539684</v>
      </c>
      <c r="J174" s="80"/>
      <c r="K174" s="80"/>
      <c r="L174" s="80"/>
      <c r="M174" s="2">
        <v>504</v>
      </c>
    </row>
    <row r="175" spans="8:13" ht="12.75">
      <c r="H175" s="5">
        <f>H174-B175</f>
        <v>0</v>
      </c>
      <c r="I175" s="20">
        <v>5</v>
      </c>
      <c r="M175" s="2">
        <v>504</v>
      </c>
    </row>
    <row r="176" spans="8:13" ht="12.75">
      <c r="H176" s="5">
        <f>H175-B176</f>
        <v>0</v>
      </c>
      <c r="I176" s="20">
        <v>5</v>
      </c>
      <c r="M176" s="2">
        <v>504</v>
      </c>
    </row>
    <row r="177" spans="8:13" ht="12.75">
      <c r="H177" s="5">
        <f>H176-B177</f>
        <v>0</v>
      </c>
      <c r="I177" s="20">
        <v>5</v>
      </c>
      <c r="M177" s="2">
        <v>504</v>
      </c>
    </row>
    <row r="178" spans="1:13" s="86" customFormat="1" ht="12.75">
      <c r="A178" s="1"/>
      <c r="B178" s="5"/>
      <c r="C178" s="1"/>
      <c r="D178" s="1"/>
      <c r="E178" s="1"/>
      <c r="F178" s="25"/>
      <c r="G178" s="25"/>
      <c r="H178" s="5">
        <f>H177-B178</f>
        <v>0</v>
      </c>
      <c r="I178" s="20">
        <v>5</v>
      </c>
      <c r="J178"/>
      <c r="K178"/>
      <c r="L178"/>
      <c r="M178" s="2">
        <v>504</v>
      </c>
    </row>
    <row r="179" spans="1:13" ht="12.75">
      <c r="A179" s="83"/>
      <c r="B179" s="71">
        <f>+B185+B189</f>
        <v>46000</v>
      </c>
      <c r="C179" s="83" t="s">
        <v>85</v>
      </c>
      <c r="D179" s="83" t="s">
        <v>1175</v>
      </c>
      <c r="E179" s="83" t="s">
        <v>121</v>
      </c>
      <c r="F179" s="84" t="s">
        <v>86</v>
      </c>
      <c r="G179" s="111" t="s">
        <v>87</v>
      </c>
      <c r="H179" s="71"/>
      <c r="I179" s="85">
        <f aca="true" t="shared" si="19" ref="I179:I184">+B179/M179</f>
        <v>91.26984126984127</v>
      </c>
      <c r="J179" s="91"/>
      <c r="K179" s="86"/>
      <c r="L179" s="86"/>
      <c r="M179" s="2">
        <v>504</v>
      </c>
    </row>
    <row r="180" spans="1:13" s="13" customFormat="1" ht="12.75">
      <c r="A180" s="1"/>
      <c r="B180" s="27"/>
      <c r="C180" s="46"/>
      <c r="D180" s="10"/>
      <c r="E180" s="10"/>
      <c r="F180" s="25"/>
      <c r="G180" s="28"/>
      <c r="H180" s="5">
        <f>H179-B180</f>
        <v>0</v>
      </c>
      <c r="I180" s="20">
        <f t="shared" si="19"/>
        <v>0</v>
      </c>
      <c r="J180"/>
      <c r="K180"/>
      <c r="L180"/>
      <c r="M180" s="2">
        <v>504</v>
      </c>
    </row>
    <row r="181" spans="2:13" ht="12.75">
      <c r="B181" s="321">
        <v>1500</v>
      </c>
      <c r="C181" s="46" t="s">
        <v>38</v>
      </c>
      <c r="D181" s="10" t="s">
        <v>10</v>
      </c>
      <c r="E181" s="1" t="s">
        <v>52</v>
      </c>
      <c r="F181" s="25" t="s">
        <v>93</v>
      </c>
      <c r="G181" s="25" t="s">
        <v>27</v>
      </c>
      <c r="H181" s="5">
        <f>H180-B181</f>
        <v>-1500</v>
      </c>
      <c r="I181" s="20">
        <f t="shared" si="19"/>
        <v>2.9761904761904763</v>
      </c>
      <c r="K181" t="s">
        <v>88</v>
      </c>
      <c r="L181">
        <v>4</v>
      </c>
      <c r="M181" s="2">
        <v>504</v>
      </c>
    </row>
    <row r="182" spans="2:13" ht="12.75">
      <c r="B182" s="321">
        <v>1500</v>
      </c>
      <c r="C182" s="46" t="s">
        <v>38</v>
      </c>
      <c r="D182" s="10" t="s">
        <v>10</v>
      </c>
      <c r="E182" s="1" t="s">
        <v>52</v>
      </c>
      <c r="F182" s="25" t="s">
        <v>93</v>
      </c>
      <c r="G182" s="25" t="s">
        <v>89</v>
      </c>
      <c r="H182" s="5">
        <f>H181-B182</f>
        <v>-3000</v>
      </c>
      <c r="I182" s="20">
        <f t="shared" si="19"/>
        <v>2.9761904761904763</v>
      </c>
      <c r="K182" t="s">
        <v>88</v>
      </c>
      <c r="L182">
        <v>4</v>
      </c>
      <c r="M182" s="2">
        <v>504</v>
      </c>
    </row>
    <row r="183" spans="2:14" ht="12.75">
      <c r="B183" s="321">
        <v>1500</v>
      </c>
      <c r="C183" s="46" t="s">
        <v>38</v>
      </c>
      <c r="D183" s="10" t="s">
        <v>10</v>
      </c>
      <c r="E183" s="1" t="s">
        <v>52</v>
      </c>
      <c r="F183" s="25" t="s">
        <v>93</v>
      </c>
      <c r="G183" s="25" t="s">
        <v>90</v>
      </c>
      <c r="H183" s="5">
        <f>H182-B183</f>
        <v>-4500</v>
      </c>
      <c r="I183" s="20">
        <f t="shared" si="19"/>
        <v>2.9761904761904763</v>
      </c>
      <c r="K183" t="s">
        <v>88</v>
      </c>
      <c r="L183">
        <v>4</v>
      </c>
      <c r="M183" s="2">
        <v>504</v>
      </c>
      <c r="N183" s="51"/>
    </row>
    <row r="184" spans="1:13" s="82" customFormat="1" ht="12.75">
      <c r="A184" s="1"/>
      <c r="B184" s="321">
        <v>1500</v>
      </c>
      <c r="C184" s="46" t="s">
        <v>38</v>
      </c>
      <c r="D184" s="10" t="s">
        <v>10</v>
      </c>
      <c r="E184" s="1" t="s">
        <v>52</v>
      </c>
      <c r="F184" s="25" t="s">
        <v>93</v>
      </c>
      <c r="G184" s="25" t="s">
        <v>91</v>
      </c>
      <c r="H184" s="5">
        <f>H183-B184</f>
        <v>-6000</v>
      </c>
      <c r="I184" s="20">
        <f t="shared" si="19"/>
        <v>2.9761904761904763</v>
      </c>
      <c r="J184" s="50"/>
      <c r="K184" t="s">
        <v>88</v>
      </c>
      <c r="L184">
        <v>4</v>
      </c>
      <c r="M184" s="2">
        <v>504</v>
      </c>
    </row>
    <row r="185" spans="1:13" s="44" customFormat="1" ht="12.75">
      <c r="A185" s="9"/>
      <c r="B185" s="325">
        <f>SUM(B181:B184)</f>
        <v>6000</v>
      </c>
      <c r="C185" s="65"/>
      <c r="D185" s="9"/>
      <c r="E185" s="9" t="s">
        <v>52</v>
      </c>
      <c r="F185" s="16"/>
      <c r="G185" s="16"/>
      <c r="H185" s="42">
        <v>0</v>
      </c>
      <c r="I185" s="43">
        <f aca="true" t="shared" si="20" ref="I185:I217">+B185/M185</f>
        <v>11.904761904761905</v>
      </c>
      <c r="M185" s="2">
        <v>504</v>
      </c>
    </row>
    <row r="186" spans="2:13" ht="12.75">
      <c r="B186" s="321"/>
      <c r="H186" s="5">
        <f aca="true" t="shared" si="21" ref="H186:H218">H185-B186</f>
        <v>0</v>
      </c>
      <c r="I186" s="20">
        <f t="shared" si="20"/>
        <v>0</v>
      </c>
      <c r="M186" s="2">
        <v>504</v>
      </c>
    </row>
    <row r="187" spans="2:13" ht="12.75">
      <c r="B187" s="321"/>
      <c r="H187" s="5">
        <f>H186-B187</f>
        <v>0</v>
      </c>
      <c r="I187" s="20">
        <f aca="true" t="shared" si="22" ref="I187:I193">+B187/M187</f>
        <v>0</v>
      </c>
      <c r="M187" s="2">
        <v>504</v>
      </c>
    </row>
    <row r="188" spans="1:13" s="82" customFormat="1" ht="12.75">
      <c r="A188" s="46"/>
      <c r="B188" s="318">
        <v>40000</v>
      </c>
      <c r="C188" s="46" t="s">
        <v>452</v>
      </c>
      <c r="D188" s="10" t="s">
        <v>10</v>
      </c>
      <c r="E188" s="46" t="s">
        <v>470</v>
      </c>
      <c r="F188" s="25" t="s">
        <v>1127</v>
      </c>
      <c r="G188" s="39" t="s">
        <v>91</v>
      </c>
      <c r="H188" s="5">
        <f>H187-B188</f>
        <v>-40000</v>
      </c>
      <c r="I188" s="20">
        <f t="shared" si="22"/>
        <v>79.36507936507937</v>
      </c>
      <c r="K188" s="82" t="s">
        <v>88</v>
      </c>
      <c r="L188">
        <v>14</v>
      </c>
      <c r="M188" s="2">
        <v>504</v>
      </c>
    </row>
    <row r="189" spans="1:13" s="118" customFormat="1" ht="12.75">
      <c r="A189" s="65"/>
      <c r="B189" s="325">
        <f>SUM(B188)</f>
        <v>40000</v>
      </c>
      <c r="C189" s="65"/>
      <c r="D189" s="65"/>
      <c r="E189" s="65" t="s">
        <v>470</v>
      </c>
      <c r="F189" s="115"/>
      <c r="G189" s="115"/>
      <c r="H189" s="42">
        <v>0</v>
      </c>
      <c r="I189" s="43">
        <f t="shared" si="22"/>
        <v>79.36507936507937</v>
      </c>
      <c r="M189" s="45">
        <v>504</v>
      </c>
    </row>
    <row r="190" spans="1:13" s="82" customFormat="1" ht="12.75">
      <c r="A190" s="46"/>
      <c r="B190" s="318"/>
      <c r="C190" s="46"/>
      <c r="D190" s="46"/>
      <c r="E190" s="46"/>
      <c r="F190" s="39"/>
      <c r="G190" s="39"/>
      <c r="H190" s="5">
        <f>H1240-B190</f>
        <v>0</v>
      </c>
      <c r="I190" s="20">
        <f t="shared" si="22"/>
        <v>0</v>
      </c>
      <c r="M190" s="2">
        <v>504</v>
      </c>
    </row>
    <row r="191" spans="1:13" s="82" customFormat="1" ht="12.75">
      <c r="A191" s="46"/>
      <c r="B191" s="318"/>
      <c r="C191" s="46"/>
      <c r="D191" s="46"/>
      <c r="E191" s="46"/>
      <c r="F191" s="39"/>
      <c r="G191" s="39"/>
      <c r="H191" s="5">
        <v>0</v>
      </c>
      <c r="I191" s="20">
        <f t="shared" si="22"/>
        <v>0</v>
      </c>
      <c r="M191" s="2">
        <v>504</v>
      </c>
    </row>
    <row r="192" spans="2:13" ht="12.75">
      <c r="B192" s="321"/>
      <c r="H192" s="5">
        <f>H1242-B192</f>
        <v>0</v>
      </c>
      <c r="I192" s="20">
        <f t="shared" si="22"/>
        <v>0</v>
      </c>
      <c r="M192" s="2">
        <v>504</v>
      </c>
    </row>
    <row r="193" spans="1:13" s="86" customFormat="1" ht="12.75">
      <c r="A193" s="1"/>
      <c r="B193" s="321"/>
      <c r="C193" s="1"/>
      <c r="D193" s="1"/>
      <c r="E193" s="1"/>
      <c r="F193" s="25"/>
      <c r="G193" s="25"/>
      <c r="H193" s="5">
        <f>H1243-B193</f>
        <v>0</v>
      </c>
      <c r="I193" s="20">
        <f t="shared" si="22"/>
        <v>0</v>
      </c>
      <c r="J193"/>
      <c r="K193"/>
      <c r="L193"/>
      <c r="M193" s="2">
        <v>504</v>
      </c>
    </row>
    <row r="194" spans="1:13" s="86" customFormat="1" ht="12.75">
      <c r="A194" s="83"/>
      <c r="B194" s="460">
        <f>+B198+B207+B212+B217</f>
        <v>19900</v>
      </c>
      <c r="C194" s="83" t="s">
        <v>1037</v>
      </c>
      <c r="D194" s="83" t="s">
        <v>1176</v>
      </c>
      <c r="E194" s="83" t="s">
        <v>134</v>
      </c>
      <c r="F194" s="84" t="s">
        <v>1038</v>
      </c>
      <c r="G194" s="111" t="s">
        <v>1039</v>
      </c>
      <c r="H194" s="42"/>
      <c r="I194" s="43">
        <f t="shared" si="20"/>
        <v>39.48412698412698</v>
      </c>
      <c r="J194" s="91"/>
      <c r="M194" s="2">
        <v>504</v>
      </c>
    </row>
    <row r="195" spans="1:13" s="122" customFormat="1" ht="12.75">
      <c r="A195" s="119"/>
      <c r="B195" s="461"/>
      <c r="C195" s="119"/>
      <c r="D195" s="119"/>
      <c r="E195" s="119"/>
      <c r="F195" s="120"/>
      <c r="G195" s="120"/>
      <c r="H195" s="5">
        <f t="shared" si="21"/>
        <v>0</v>
      </c>
      <c r="I195" s="20">
        <f t="shared" si="20"/>
        <v>0</v>
      </c>
      <c r="J195" s="121"/>
      <c r="M195" s="2">
        <v>504</v>
      </c>
    </row>
    <row r="196" spans="1:13" s="122" customFormat="1" ht="12.75">
      <c r="A196" s="1"/>
      <c r="B196" s="321">
        <v>2000</v>
      </c>
      <c r="C196" s="1" t="s">
        <v>11</v>
      </c>
      <c r="D196" s="10" t="s">
        <v>10</v>
      </c>
      <c r="E196" s="1" t="s">
        <v>22</v>
      </c>
      <c r="F196" s="47" t="s">
        <v>1041</v>
      </c>
      <c r="G196" s="25" t="s">
        <v>21</v>
      </c>
      <c r="H196" s="5">
        <f t="shared" si="21"/>
        <v>-2000</v>
      </c>
      <c r="I196" s="20">
        <f t="shared" si="20"/>
        <v>3.9682539682539684</v>
      </c>
      <c r="J196"/>
      <c r="K196" t="s">
        <v>11</v>
      </c>
      <c r="L196">
        <v>5</v>
      </c>
      <c r="M196" s="2">
        <v>504</v>
      </c>
    </row>
    <row r="197" spans="1:13" s="86" customFormat="1" ht="12.75">
      <c r="A197" s="1"/>
      <c r="B197" s="321">
        <v>2000</v>
      </c>
      <c r="C197" s="1" t="s">
        <v>11</v>
      </c>
      <c r="D197" s="1" t="s">
        <v>10</v>
      </c>
      <c r="E197" s="1" t="s">
        <v>22</v>
      </c>
      <c r="F197" s="47" t="s">
        <v>1042</v>
      </c>
      <c r="G197" s="25" t="s">
        <v>25</v>
      </c>
      <c r="H197" s="5">
        <f t="shared" si="21"/>
        <v>-4000</v>
      </c>
      <c r="I197" s="20">
        <f t="shared" si="20"/>
        <v>3.9682539682539684</v>
      </c>
      <c r="J197"/>
      <c r="K197" t="s">
        <v>11</v>
      </c>
      <c r="L197">
        <v>5</v>
      </c>
      <c r="M197" s="2">
        <v>504</v>
      </c>
    </row>
    <row r="198" spans="1:13" s="86" customFormat="1" ht="12.75">
      <c r="A198" s="83"/>
      <c r="B198" s="457">
        <f>SUM(B196:B197)</f>
        <v>4000</v>
      </c>
      <c r="C198" s="77" t="s">
        <v>11</v>
      </c>
      <c r="D198" s="83"/>
      <c r="E198" s="83"/>
      <c r="F198" s="84"/>
      <c r="G198" s="84"/>
      <c r="H198" s="42">
        <v>0</v>
      </c>
      <c r="I198" s="43">
        <f t="shared" si="20"/>
        <v>7.936507936507937</v>
      </c>
      <c r="J198" s="91"/>
      <c r="M198" s="45">
        <v>504</v>
      </c>
    </row>
    <row r="199" spans="1:13" s="122" customFormat="1" ht="12.75">
      <c r="A199" s="119"/>
      <c r="B199" s="461"/>
      <c r="C199" s="119"/>
      <c r="D199" s="119"/>
      <c r="E199" s="119"/>
      <c r="F199" s="120"/>
      <c r="G199" s="120"/>
      <c r="H199" s="5">
        <f t="shared" si="21"/>
        <v>0</v>
      </c>
      <c r="I199" s="20">
        <f t="shared" si="20"/>
        <v>0</v>
      </c>
      <c r="J199" s="121"/>
      <c r="M199" s="2">
        <v>504</v>
      </c>
    </row>
    <row r="200" spans="1:13" s="122" customFormat="1" ht="12.75">
      <c r="A200" s="119"/>
      <c r="B200" s="461"/>
      <c r="C200" s="119"/>
      <c r="D200" s="119"/>
      <c r="E200" s="119"/>
      <c r="F200" s="120"/>
      <c r="G200" s="120"/>
      <c r="H200" s="5">
        <f t="shared" si="21"/>
        <v>0</v>
      </c>
      <c r="I200" s="20">
        <f t="shared" si="20"/>
        <v>0</v>
      </c>
      <c r="J200" s="121"/>
      <c r="M200" s="2">
        <v>504</v>
      </c>
    </row>
    <row r="201" spans="1:13" s="122" customFormat="1" ht="12.75">
      <c r="A201" s="119"/>
      <c r="B201" s="462">
        <v>600</v>
      </c>
      <c r="C201" s="99" t="s">
        <v>1261</v>
      </c>
      <c r="D201" s="1" t="s">
        <v>10</v>
      </c>
      <c r="E201" s="10" t="s">
        <v>453</v>
      </c>
      <c r="F201" s="129" t="s">
        <v>1169</v>
      </c>
      <c r="G201" s="129" t="s">
        <v>21</v>
      </c>
      <c r="H201" s="5">
        <f t="shared" si="21"/>
        <v>-600</v>
      </c>
      <c r="I201" s="20">
        <f t="shared" si="20"/>
        <v>1.1904761904761905</v>
      </c>
      <c r="J201" s="121"/>
      <c r="M201" s="2">
        <v>504</v>
      </c>
    </row>
    <row r="202" spans="1:13" s="122" customFormat="1" ht="12.75">
      <c r="A202" s="119"/>
      <c r="B202" s="462">
        <v>2500</v>
      </c>
      <c r="C202" s="99" t="s">
        <v>1262</v>
      </c>
      <c r="D202" s="1" t="s">
        <v>10</v>
      </c>
      <c r="E202" s="10" t="s">
        <v>453</v>
      </c>
      <c r="F202" s="129" t="s">
        <v>1169</v>
      </c>
      <c r="G202" s="129" t="s">
        <v>21</v>
      </c>
      <c r="H202" s="5">
        <f t="shared" si="21"/>
        <v>-3100</v>
      </c>
      <c r="I202" s="20">
        <f t="shared" si="20"/>
        <v>4.9603174603174605</v>
      </c>
      <c r="J202" s="121"/>
      <c r="M202" s="2">
        <v>504</v>
      </c>
    </row>
    <row r="203" spans="1:13" s="122" customFormat="1" ht="12.75">
      <c r="A203" s="119"/>
      <c r="B203" s="462">
        <v>1500</v>
      </c>
      <c r="C203" s="99" t="s">
        <v>1263</v>
      </c>
      <c r="D203" s="1" t="s">
        <v>10</v>
      </c>
      <c r="E203" s="10" t="s">
        <v>453</v>
      </c>
      <c r="F203" s="129" t="s">
        <v>1169</v>
      </c>
      <c r="G203" s="129" t="s">
        <v>21</v>
      </c>
      <c r="H203" s="5">
        <f t="shared" si="21"/>
        <v>-4600</v>
      </c>
      <c r="I203" s="20">
        <f t="shared" si="20"/>
        <v>2.9761904761904763</v>
      </c>
      <c r="J203" s="121"/>
      <c r="M203" s="2">
        <v>504</v>
      </c>
    </row>
    <row r="204" spans="1:13" s="122" customFormat="1" ht="12.75">
      <c r="A204" s="119"/>
      <c r="B204" s="462">
        <v>1500</v>
      </c>
      <c r="C204" s="99" t="s">
        <v>1264</v>
      </c>
      <c r="D204" s="1" t="s">
        <v>10</v>
      </c>
      <c r="E204" s="10" t="s">
        <v>453</v>
      </c>
      <c r="F204" s="129" t="s">
        <v>1169</v>
      </c>
      <c r="G204" s="129" t="s">
        <v>25</v>
      </c>
      <c r="H204" s="5">
        <f t="shared" si="21"/>
        <v>-6100</v>
      </c>
      <c r="I204" s="20">
        <f t="shared" si="20"/>
        <v>2.9761904761904763</v>
      </c>
      <c r="J204" s="121"/>
      <c r="M204" s="2">
        <v>504</v>
      </c>
    </row>
    <row r="205" spans="1:13" s="122" customFormat="1" ht="12.75">
      <c r="A205" s="119"/>
      <c r="B205" s="462">
        <v>2500</v>
      </c>
      <c r="C205" s="99" t="s">
        <v>1265</v>
      </c>
      <c r="D205" s="1" t="s">
        <v>10</v>
      </c>
      <c r="E205" s="10" t="s">
        <v>453</v>
      </c>
      <c r="F205" s="129" t="s">
        <v>1169</v>
      </c>
      <c r="G205" s="129" t="s">
        <v>25</v>
      </c>
      <c r="H205" s="5">
        <f t="shared" si="21"/>
        <v>-8600</v>
      </c>
      <c r="I205" s="20">
        <f t="shared" si="20"/>
        <v>4.9603174603174605</v>
      </c>
      <c r="J205" s="121"/>
      <c r="M205" s="2">
        <v>504</v>
      </c>
    </row>
    <row r="206" spans="1:13" s="122" customFormat="1" ht="12.75">
      <c r="A206" s="119"/>
      <c r="B206" s="462">
        <v>600</v>
      </c>
      <c r="C206" s="99" t="s">
        <v>1266</v>
      </c>
      <c r="D206" s="1" t="s">
        <v>10</v>
      </c>
      <c r="E206" s="10" t="s">
        <v>453</v>
      </c>
      <c r="F206" s="129" t="s">
        <v>1169</v>
      </c>
      <c r="G206" s="129" t="s">
        <v>25</v>
      </c>
      <c r="H206" s="5">
        <f t="shared" si="21"/>
        <v>-9200</v>
      </c>
      <c r="I206" s="20">
        <f t="shared" si="20"/>
        <v>1.1904761904761905</v>
      </c>
      <c r="J206" s="121"/>
      <c r="M206" s="2">
        <v>504</v>
      </c>
    </row>
    <row r="207" spans="1:13" s="86" customFormat="1" ht="12.75">
      <c r="A207" s="83"/>
      <c r="B207" s="457">
        <f>SUM(B201:B206)</f>
        <v>9200</v>
      </c>
      <c r="C207" s="77" t="s">
        <v>1139</v>
      </c>
      <c r="D207" s="9"/>
      <c r="E207" s="83"/>
      <c r="F207" s="84"/>
      <c r="G207" s="84"/>
      <c r="H207" s="42">
        <v>0</v>
      </c>
      <c r="I207" s="43">
        <f t="shared" si="20"/>
        <v>18.253968253968253</v>
      </c>
      <c r="J207" s="91"/>
      <c r="M207" s="45">
        <v>504</v>
      </c>
    </row>
    <row r="208" spans="1:13" s="122" customFormat="1" ht="12.75">
      <c r="A208" s="119"/>
      <c r="B208" s="462"/>
      <c r="C208" s="99"/>
      <c r="D208" s="1"/>
      <c r="E208" s="119"/>
      <c r="F208" s="120"/>
      <c r="G208" s="120"/>
      <c r="H208" s="5">
        <f t="shared" si="21"/>
        <v>0</v>
      </c>
      <c r="I208" s="20">
        <f t="shared" si="20"/>
        <v>0</v>
      </c>
      <c r="J208" s="121"/>
      <c r="M208" s="2">
        <v>504</v>
      </c>
    </row>
    <row r="209" spans="1:13" s="122" customFormat="1" ht="12.75">
      <c r="A209" s="119"/>
      <c r="B209" s="462"/>
      <c r="C209" s="99"/>
      <c r="D209" s="1"/>
      <c r="E209" s="119"/>
      <c r="F209" s="120"/>
      <c r="G209" s="120"/>
      <c r="H209" s="5">
        <f t="shared" si="21"/>
        <v>0</v>
      </c>
      <c r="I209" s="20">
        <f t="shared" si="20"/>
        <v>0</v>
      </c>
      <c r="J209" s="121"/>
      <c r="M209" s="2">
        <v>504</v>
      </c>
    </row>
    <row r="210" spans="1:13" s="122" customFormat="1" ht="12.75">
      <c r="A210" s="119"/>
      <c r="B210" s="462">
        <v>1500</v>
      </c>
      <c r="C210" s="99" t="s">
        <v>38</v>
      </c>
      <c r="D210" s="1" t="s">
        <v>10</v>
      </c>
      <c r="E210" s="1" t="s">
        <v>52</v>
      </c>
      <c r="F210" s="129" t="s">
        <v>1169</v>
      </c>
      <c r="G210" s="129" t="s">
        <v>21</v>
      </c>
      <c r="H210" s="5">
        <f t="shared" si="21"/>
        <v>-1500</v>
      </c>
      <c r="I210" s="20">
        <f t="shared" si="20"/>
        <v>2.9761904761904763</v>
      </c>
      <c r="J210" s="121"/>
      <c r="M210" s="2">
        <v>504</v>
      </c>
    </row>
    <row r="211" spans="1:13" s="122" customFormat="1" ht="12.75">
      <c r="A211" s="119"/>
      <c r="B211" s="462">
        <v>1200</v>
      </c>
      <c r="C211" s="99" t="s">
        <v>38</v>
      </c>
      <c r="D211" s="1" t="s">
        <v>10</v>
      </c>
      <c r="E211" s="1" t="s">
        <v>52</v>
      </c>
      <c r="F211" s="129" t="s">
        <v>1169</v>
      </c>
      <c r="G211" s="129" t="s">
        <v>25</v>
      </c>
      <c r="H211" s="5">
        <f t="shared" si="21"/>
        <v>-2700</v>
      </c>
      <c r="I211" s="20">
        <f t="shared" si="20"/>
        <v>2.380952380952381</v>
      </c>
      <c r="J211" s="121"/>
      <c r="M211" s="2">
        <v>504</v>
      </c>
    </row>
    <row r="212" spans="1:13" s="86" customFormat="1" ht="12.75">
      <c r="A212" s="83"/>
      <c r="B212" s="457">
        <f>SUM(B210:B211)</f>
        <v>2700</v>
      </c>
      <c r="C212" s="77"/>
      <c r="D212" s="9"/>
      <c r="E212" s="9" t="s">
        <v>52</v>
      </c>
      <c r="F212" s="84"/>
      <c r="G212" s="84"/>
      <c r="H212" s="42">
        <v>0</v>
      </c>
      <c r="I212" s="43">
        <f t="shared" si="20"/>
        <v>5.357142857142857</v>
      </c>
      <c r="J212" s="91"/>
      <c r="M212" s="45">
        <v>504</v>
      </c>
    </row>
    <row r="213" spans="1:13" s="122" customFormat="1" ht="12.75">
      <c r="A213" s="119"/>
      <c r="B213" s="462"/>
      <c r="C213" s="99"/>
      <c r="D213" s="1"/>
      <c r="E213" s="119"/>
      <c r="F213" s="120"/>
      <c r="G213" s="120"/>
      <c r="H213" s="5">
        <f t="shared" si="21"/>
        <v>0</v>
      </c>
      <c r="I213" s="20">
        <f t="shared" si="20"/>
        <v>0</v>
      </c>
      <c r="J213" s="121"/>
      <c r="M213" s="2">
        <v>504</v>
      </c>
    </row>
    <row r="214" spans="1:13" s="122" customFormat="1" ht="12.75">
      <c r="A214" s="119"/>
      <c r="B214" s="462"/>
      <c r="C214" s="99"/>
      <c r="D214" s="1"/>
      <c r="E214" s="119"/>
      <c r="F214" s="120"/>
      <c r="G214" s="120"/>
      <c r="H214" s="5">
        <f t="shared" si="21"/>
        <v>0</v>
      </c>
      <c r="I214" s="20">
        <f t="shared" si="20"/>
        <v>0</v>
      </c>
      <c r="J214" s="121"/>
      <c r="M214" s="2">
        <v>504</v>
      </c>
    </row>
    <row r="215" spans="1:13" s="122" customFormat="1" ht="12.75">
      <c r="A215" s="119"/>
      <c r="B215" s="462">
        <v>2000</v>
      </c>
      <c r="C215" s="99" t="s">
        <v>41</v>
      </c>
      <c r="D215" s="1" t="s">
        <v>10</v>
      </c>
      <c r="E215" s="10" t="s">
        <v>453</v>
      </c>
      <c r="F215" s="129" t="s">
        <v>1169</v>
      </c>
      <c r="G215" s="129" t="s">
        <v>21</v>
      </c>
      <c r="H215" s="5">
        <f t="shared" si="21"/>
        <v>-2000</v>
      </c>
      <c r="I215" s="20">
        <f t="shared" si="20"/>
        <v>3.9682539682539684</v>
      </c>
      <c r="J215" s="121"/>
      <c r="M215" s="2">
        <v>504</v>
      </c>
    </row>
    <row r="216" spans="1:13" s="122" customFormat="1" ht="12.75">
      <c r="A216" s="119"/>
      <c r="B216" s="462">
        <v>2000</v>
      </c>
      <c r="C216" s="99" t="s">
        <v>41</v>
      </c>
      <c r="D216" s="1" t="s">
        <v>10</v>
      </c>
      <c r="E216" s="10" t="s">
        <v>453</v>
      </c>
      <c r="F216" s="129" t="s">
        <v>1169</v>
      </c>
      <c r="G216" s="129" t="s">
        <v>25</v>
      </c>
      <c r="H216" s="5">
        <f t="shared" si="21"/>
        <v>-4000</v>
      </c>
      <c r="I216" s="20">
        <f t="shared" si="20"/>
        <v>3.9682539682539684</v>
      </c>
      <c r="J216" s="121"/>
      <c r="M216" s="2">
        <v>504</v>
      </c>
    </row>
    <row r="217" spans="1:13" s="86" customFormat="1" ht="12.75">
      <c r="A217" s="83"/>
      <c r="B217" s="457">
        <f>SUM(B215:B216)</f>
        <v>4000</v>
      </c>
      <c r="C217" s="77" t="s">
        <v>41</v>
      </c>
      <c r="D217" s="83"/>
      <c r="E217" s="83"/>
      <c r="F217" s="84"/>
      <c r="G217" s="84"/>
      <c r="H217" s="42">
        <v>0</v>
      </c>
      <c r="I217" s="43">
        <f t="shared" si="20"/>
        <v>7.936507936507937</v>
      </c>
      <c r="M217" s="2">
        <v>504</v>
      </c>
    </row>
    <row r="218" spans="1:13" ht="12.75">
      <c r="A218" s="119"/>
      <c r="B218" s="461"/>
      <c r="C218" s="119"/>
      <c r="D218" s="119"/>
      <c r="E218" s="119"/>
      <c r="F218" s="120"/>
      <c r="G218" s="120"/>
      <c r="H218" s="5">
        <f t="shared" si="21"/>
        <v>0</v>
      </c>
      <c r="I218" s="20">
        <f>+B218/M218</f>
        <v>0</v>
      </c>
      <c r="J218" s="122"/>
      <c r="K218" s="122"/>
      <c r="L218" s="122"/>
      <c r="M218" s="2">
        <v>504</v>
      </c>
    </row>
    <row r="219" spans="1:13" ht="12.75">
      <c r="A219" s="119"/>
      <c r="B219" s="461"/>
      <c r="C219" s="119"/>
      <c r="D219" s="119"/>
      <c r="E219" s="119"/>
      <c r="F219" s="120"/>
      <c r="G219" s="120"/>
      <c r="H219" s="5">
        <f>H218-B219</f>
        <v>0</v>
      </c>
      <c r="I219" s="20">
        <f>+B219/M219</f>
        <v>0</v>
      </c>
      <c r="J219" s="122"/>
      <c r="K219" s="122"/>
      <c r="L219" s="122"/>
      <c r="M219" s="2">
        <v>504</v>
      </c>
    </row>
    <row r="220" spans="1:13" ht="12.75">
      <c r="A220" s="119"/>
      <c r="B220" s="461"/>
      <c r="C220" s="119"/>
      <c r="D220" s="119"/>
      <c r="E220" s="119"/>
      <c r="F220" s="120"/>
      <c r="G220" s="120"/>
      <c r="H220" s="5">
        <f>H219-B220</f>
        <v>0</v>
      </c>
      <c r="I220" s="20">
        <f>+B220/M220</f>
        <v>0</v>
      </c>
      <c r="J220" s="122"/>
      <c r="K220" s="122"/>
      <c r="L220" s="122"/>
      <c r="M220" s="2">
        <v>504</v>
      </c>
    </row>
    <row r="221" spans="1:256" s="73" customFormat="1" ht="12.75">
      <c r="A221" s="1"/>
      <c r="B221" s="321"/>
      <c r="C221" s="1"/>
      <c r="D221" s="1"/>
      <c r="E221" s="1"/>
      <c r="F221" s="25"/>
      <c r="G221" s="25"/>
      <c r="H221" s="5">
        <f>H220-B221</f>
        <v>0</v>
      </c>
      <c r="I221" s="20">
        <f>+B221/M221</f>
        <v>0</v>
      </c>
      <c r="J221"/>
      <c r="K221"/>
      <c r="L221"/>
      <c r="M221" s="2">
        <v>504</v>
      </c>
      <c r="IV221" s="58">
        <f>SUM(A221:IU221)</f>
        <v>504</v>
      </c>
    </row>
    <row r="222" spans="1:13" ht="12.75">
      <c r="A222" s="58"/>
      <c r="B222" s="463">
        <f>+B225+B230+B235+B241+B245</f>
        <v>16100</v>
      </c>
      <c r="C222" s="58" t="s">
        <v>94</v>
      </c>
      <c r="D222" s="58" t="s">
        <v>95</v>
      </c>
      <c r="E222" s="58" t="s">
        <v>96</v>
      </c>
      <c r="F222" s="59" t="s">
        <v>97</v>
      </c>
      <c r="G222" s="60" t="s">
        <v>451</v>
      </c>
      <c r="H222" s="42"/>
      <c r="I222" s="72">
        <f>+B222/M222</f>
        <v>31.944444444444443</v>
      </c>
      <c r="J222" s="73"/>
      <c r="K222" s="73"/>
      <c r="L222" s="73"/>
      <c r="M222" s="2">
        <v>504</v>
      </c>
    </row>
    <row r="223" spans="2:13" ht="12.75">
      <c r="B223" s="318"/>
      <c r="C223" s="46"/>
      <c r="D223" s="10"/>
      <c r="E223" s="46"/>
      <c r="G223" s="39"/>
      <c r="H223" s="5">
        <f>H222-B223</f>
        <v>0</v>
      </c>
      <c r="I223" s="20">
        <f aca="true" t="shared" si="23" ref="I223:I245">+B223/M223</f>
        <v>0</v>
      </c>
      <c r="M223" s="2">
        <v>504</v>
      </c>
    </row>
    <row r="224" spans="1:13" ht="12.75">
      <c r="A224" s="10"/>
      <c r="B224" s="318">
        <v>1500</v>
      </c>
      <c r="C224" s="46" t="s">
        <v>1223</v>
      </c>
      <c r="D224" s="46" t="s">
        <v>10</v>
      </c>
      <c r="E224" s="63" t="s">
        <v>453</v>
      </c>
      <c r="F224" s="25" t="s">
        <v>1043</v>
      </c>
      <c r="G224" s="64" t="s">
        <v>21</v>
      </c>
      <c r="H224" s="5">
        <f>H223-B224</f>
        <v>-1500</v>
      </c>
      <c r="I224" s="20">
        <f t="shared" si="23"/>
        <v>2.9761904761904763</v>
      </c>
      <c r="K224" t="s">
        <v>1040</v>
      </c>
      <c r="L224">
        <v>6</v>
      </c>
      <c r="M224" s="2">
        <v>504</v>
      </c>
    </row>
    <row r="225" spans="1:13" ht="12.75">
      <c r="A225" s="9"/>
      <c r="B225" s="325">
        <f>SUM(B224:B224)</f>
        <v>1500</v>
      </c>
      <c r="C225" s="65" t="s">
        <v>1139</v>
      </c>
      <c r="D225" s="9"/>
      <c r="E225" s="9"/>
      <c r="F225" s="16"/>
      <c r="G225" s="16"/>
      <c r="H225" s="42">
        <v>0</v>
      </c>
      <c r="I225" s="43">
        <f t="shared" si="23"/>
        <v>2.9761904761904763</v>
      </c>
      <c r="J225" s="44"/>
      <c r="K225" s="44"/>
      <c r="L225" s="44"/>
      <c r="M225" s="2">
        <v>504</v>
      </c>
    </row>
    <row r="226" spans="2:13" ht="12.75">
      <c r="B226" s="321"/>
      <c r="C226" s="46"/>
      <c r="D226" s="10"/>
      <c r="H226" s="5">
        <f aca="true" t="shared" si="24" ref="H226:H244">H225-B226</f>
        <v>0</v>
      </c>
      <c r="I226" s="20">
        <f t="shared" si="23"/>
        <v>0</v>
      </c>
      <c r="M226" s="2">
        <v>504</v>
      </c>
    </row>
    <row r="227" spans="2:13" ht="12.75">
      <c r="B227" s="321"/>
      <c r="C227" s="46"/>
      <c r="D227" s="10"/>
      <c r="H227" s="5">
        <f t="shared" si="24"/>
        <v>0</v>
      </c>
      <c r="I227" s="20">
        <f t="shared" si="23"/>
        <v>0</v>
      </c>
      <c r="M227" s="2">
        <v>504</v>
      </c>
    </row>
    <row r="228" spans="2:14" ht="12.75">
      <c r="B228" s="321">
        <v>1300</v>
      </c>
      <c r="C228" s="46" t="s">
        <v>38</v>
      </c>
      <c r="D228" s="10" t="s">
        <v>10</v>
      </c>
      <c r="E228" s="1" t="s">
        <v>52</v>
      </c>
      <c r="F228" s="25" t="s">
        <v>1044</v>
      </c>
      <c r="G228" s="25" t="s">
        <v>21</v>
      </c>
      <c r="H228" s="5">
        <f t="shared" si="24"/>
        <v>-1300</v>
      </c>
      <c r="I228" s="20">
        <f t="shared" si="23"/>
        <v>2.5793650793650795</v>
      </c>
      <c r="K228" t="s">
        <v>1040</v>
      </c>
      <c r="L228">
        <v>6</v>
      </c>
      <c r="M228" s="2">
        <v>504</v>
      </c>
      <c r="N228" s="51"/>
    </row>
    <row r="229" spans="1:13" s="44" customFormat="1" ht="12.75">
      <c r="A229" s="1"/>
      <c r="B229" s="321">
        <v>1300</v>
      </c>
      <c r="C229" s="46" t="s">
        <v>38</v>
      </c>
      <c r="D229" s="10" t="s">
        <v>10</v>
      </c>
      <c r="E229" s="1" t="s">
        <v>52</v>
      </c>
      <c r="F229" s="25" t="s">
        <v>1044</v>
      </c>
      <c r="G229" s="25" t="s">
        <v>25</v>
      </c>
      <c r="H229" s="5">
        <f t="shared" si="24"/>
        <v>-2600</v>
      </c>
      <c r="I229" s="20">
        <f t="shared" si="23"/>
        <v>2.5793650793650795</v>
      </c>
      <c r="J229" s="50"/>
      <c r="K229" t="s">
        <v>1040</v>
      </c>
      <c r="L229" s="50">
        <v>6</v>
      </c>
      <c r="M229" s="2">
        <v>504</v>
      </c>
    </row>
    <row r="230" spans="1:13" ht="12.75">
      <c r="A230" s="9"/>
      <c r="B230" s="325">
        <f>SUM(B228:B229)</f>
        <v>2600</v>
      </c>
      <c r="C230" s="65"/>
      <c r="D230" s="9"/>
      <c r="E230" s="9" t="s">
        <v>52</v>
      </c>
      <c r="F230" s="16"/>
      <c r="G230" s="16"/>
      <c r="H230" s="42">
        <v>0</v>
      </c>
      <c r="I230" s="43">
        <f t="shared" si="23"/>
        <v>5.158730158730159</v>
      </c>
      <c r="J230" s="44"/>
      <c r="K230" s="44"/>
      <c r="L230" s="44"/>
      <c r="M230" s="2">
        <v>504</v>
      </c>
    </row>
    <row r="231" spans="2:13" ht="12.75">
      <c r="B231" s="321"/>
      <c r="C231" s="46"/>
      <c r="D231" s="10"/>
      <c r="H231" s="5">
        <f t="shared" si="24"/>
        <v>0</v>
      </c>
      <c r="I231" s="20">
        <f t="shared" si="23"/>
        <v>0</v>
      </c>
      <c r="M231" s="2">
        <v>504</v>
      </c>
    </row>
    <row r="232" spans="2:13" ht="12.75">
      <c r="B232" s="321"/>
      <c r="C232" s="46"/>
      <c r="D232" s="10"/>
      <c r="H232" s="5">
        <f t="shared" si="24"/>
        <v>0</v>
      </c>
      <c r="I232" s="20">
        <f t="shared" si="23"/>
        <v>0</v>
      </c>
      <c r="M232" s="2">
        <v>504</v>
      </c>
    </row>
    <row r="233" spans="1:13" ht="12.75">
      <c r="A233" s="10"/>
      <c r="B233" s="321">
        <v>4000</v>
      </c>
      <c r="C233" s="46" t="s">
        <v>39</v>
      </c>
      <c r="D233" s="46" t="s">
        <v>10</v>
      </c>
      <c r="E233" s="63" t="s">
        <v>453</v>
      </c>
      <c r="F233" s="25" t="s">
        <v>1045</v>
      </c>
      <c r="G233" s="25" t="s">
        <v>21</v>
      </c>
      <c r="H233" s="5">
        <f t="shared" si="24"/>
        <v>-4000</v>
      </c>
      <c r="I233" s="20">
        <f t="shared" si="23"/>
        <v>7.936507936507937</v>
      </c>
      <c r="K233" t="s">
        <v>1040</v>
      </c>
      <c r="L233">
        <v>6</v>
      </c>
      <c r="M233" s="2">
        <v>504</v>
      </c>
    </row>
    <row r="234" spans="1:13" s="44" customFormat="1" ht="12.75">
      <c r="A234" s="1"/>
      <c r="B234" s="321">
        <v>4000</v>
      </c>
      <c r="C234" s="46" t="s">
        <v>39</v>
      </c>
      <c r="D234" s="46" t="s">
        <v>10</v>
      </c>
      <c r="E234" s="63" t="s">
        <v>453</v>
      </c>
      <c r="F234" s="25" t="s">
        <v>1045</v>
      </c>
      <c r="G234" s="25" t="s">
        <v>25</v>
      </c>
      <c r="H234" s="5">
        <f t="shared" si="24"/>
        <v>-8000</v>
      </c>
      <c r="I234" s="20">
        <f t="shared" si="23"/>
        <v>7.936507936507937</v>
      </c>
      <c r="J234"/>
      <c r="K234" t="s">
        <v>1040</v>
      </c>
      <c r="L234">
        <v>6</v>
      </c>
      <c r="M234" s="2">
        <v>504</v>
      </c>
    </row>
    <row r="235" spans="1:13" ht="12.75">
      <c r="A235" s="9"/>
      <c r="B235" s="325">
        <f>SUM(B233:B234)</f>
        <v>8000</v>
      </c>
      <c r="C235" s="65" t="s">
        <v>39</v>
      </c>
      <c r="D235" s="9"/>
      <c r="E235" s="9"/>
      <c r="F235" s="16"/>
      <c r="G235" s="16"/>
      <c r="H235" s="42">
        <v>0</v>
      </c>
      <c r="I235" s="43">
        <f t="shared" si="23"/>
        <v>15.873015873015873</v>
      </c>
      <c r="J235" s="44"/>
      <c r="K235" s="44"/>
      <c r="L235" s="44"/>
      <c r="M235" s="2">
        <v>504</v>
      </c>
    </row>
    <row r="236" spans="2:13" ht="12.75">
      <c r="B236" s="321"/>
      <c r="D236" s="10"/>
      <c r="H236" s="5">
        <f t="shared" si="24"/>
        <v>0</v>
      </c>
      <c r="I236" s="20">
        <f t="shared" si="23"/>
        <v>0</v>
      </c>
      <c r="M236" s="2">
        <v>504</v>
      </c>
    </row>
    <row r="237" spans="2:13" ht="12.75">
      <c r="B237" s="321"/>
      <c r="D237" s="10"/>
      <c r="H237" s="5">
        <f t="shared" si="24"/>
        <v>0</v>
      </c>
      <c r="I237" s="20">
        <f t="shared" si="23"/>
        <v>0</v>
      </c>
      <c r="M237" s="2">
        <v>504</v>
      </c>
    </row>
    <row r="238" spans="2:13" ht="12.75">
      <c r="B238" s="321">
        <v>1000</v>
      </c>
      <c r="C238" s="1" t="s">
        <v>41</v>
      </c>
      <c r="D238" s="10" t="s">
        <v>10</v>
      </c>
      <c r="E238" s="1" t="s">
        <v>453</v>
      </c>
      <c r="F238" s="25" t="s">
        <v>1044</v>
      </c>
      <c r="G238" s="25" t="s">
        <v>21</v>
      </c>
      <c r="H238" s="5">
        <f t="shared" si="24"/>
        <v>-1000</v>
      </c>
      <c r="I238" s="20">
        <f t="shared" si="23"/>
        <v>1.9841269841269842</v>
      </c>
      <c r="K238" t="s">
        <v>1040</v>
      </c>
      <c r="L238">
        <v>6</v>
      </c>
      <c r="M238" s="2">
        <v>504</v>
      </c>
    </row>
    <row r="239" spans="2:13" ht="12.75">
      <c r="B239" s="321">
        <v>1000</v>
      </c>
      <c r="C239" s="1" t="s">
        <v>41</v>
      </c>
      <c r="D239" s="10" t="s">
        <v>10</v>
      </c>
      <c r="E239" s="1" t="s">
        <v>453</v>
      </c>
      <c r="F239" s="25" t="s">
        <v>1044</v>
      </c>
      <c r="G239" s="25" t="s">
        <v>25</v>
      </c>
      <c r="H239" s="5">
        <f t="shared" si="24"/>
        <v>-2000</v>
      </c>
      <c r="I239" s="20">
        <f t="shared" si="23"/>
        <v>1.9841269841269842</v>
      </c>
      <c r="K239" t="s">
        <v>1040</v>
      </c>
      <c r="L239">
        <v>6</v>
      </c>
      <c r="M239" s="2">
        <v>504</v>
      </c>
    </row>
    <row r="240" spans="1:13" s="44" customFormat="1" ht="12.75">
      <c r="A240" s="1"/>
      <c r="B240" s="321">
        <v>1000</v>
      </c>
      <c r="C240" s="1" t="s">
        <v>41</v>
      </c>
      <c r="D240" s="10" t="s">
        <v>10</v>
      </c>
      <c r="E240" s="1" t="s">
        <v>453</v>
      </c>
      <c r="F240" s="25" t="s">
        <v>1044</v>
      </c>
      <c r="G240" s="25" t="s">
        <v>27</v>
      </c>
      <c r="H240" s="5">
        <f t="shared" si="24"/>
        <v>-3000</v>
      </c>
      <c r="I240" s="20">
        <f t="shared" si="23"/>
        <v>1.9841269841269842</v>
      </c>
      <c r="J240"/>
      <c r="K240" t="s">
        <v>1040</v>
      </c>
      <c r="L240">
        <v>6</v>
      </c>
      <c r="M240" s="2">
        <v>504</v>
      </c>
    </row>
    <row r="241" spans="1:13" ht="12.75">
      <c r="A241" s="9"/>
      <c r="B241" s="325">
        <f>SUM(B238:B240)</f>
        <v>3000</v>
      </c>
      <c r="C241" s="9" t="s">
        <v>41</v>
      </c>
      <c r="D241" s="9"/>
      <c r="E241" s="9"/>
      <c r="F241" s="16"/>
      <c r="G241" s="16"/>
      <c r="H241" s="42">
        <v>0</v>
      </c>
      <c r="I241" s="43">
        <f t="shared" si="23"/>
        <v>5.9523809523809526</v>
      </c>
      <c r="J241" s="44"/>
      <c r="K241" s="44"/>
      <c r="L241" s="44"/>
      <c r="M241" s="2">
        <v>504</v>
      </c>
    </row>
    <row r="242" spans="4:13" ht="12.75">
      <c r="D242" s="10"/>
      <c r="H242" s="5">
        <f t="shared" si="24"/>
        <v>0</v>
      </c>
      <c r="I242" s="20">
        <f t="shared" si="23"/>
        <v>0</v>
      </c>
      <c r="M242" s="2">
        <v>504</v>
      </c>
    </row>
    <row r="243" spans="2:13" ht="12.75">
      <c r="B243" s="52"/>
      <c r="D243" s="10"/>
      <c r="H243" s="5">
        <f t="shared" si="24"/>
        <v>0</v>
      </c>
      <c r="I243" s="20">
        <f t="shared" si="23"/>
        <v>0</v>
      </c>
      <c r="M243" s="2">
        <v>504</v>
      </c>
    </row>
    <row r="244" spans="1:13" s="44" customFormat="1" ht="12.75">
      <c r="A244" s="1"/>
      <c r="B244" s="350">
        <v>1000</v>
      </c>
      <c r="C244" s="46" t="s">
        <v>455</v>
      </c>
      <c r="D244" s="46" t="s">
        <v>10</v>
      </c>
      <c r="E244" s="48" t="s">
        <v>182</v>
      </c>
      <c r="F244" s="25" t="s">
        <v>1044</v>
      </c>
      <c r="G244" s="25" t="s">
        <v>21</v>
      </c>
      <c r="H244" s="5">
        <f t="shared" si="24"/>
        <v>-1000</v>
      </c>
      <c r="I244" s="20">
        <f t="shared" si="23"/>
        <v>1.9841269841269842</v>
      </c>
      <c r="J244"/>
      <c r="K244" t="s">
        <v>1040</v>
      </c>
      <c r="L244">
        <v>6</v>
      </c>
      <c r="M244" s="2">
        <v>504</v>
      </c>
    </row>
    <row r="245" spans="1:13" s="13" customFormat="1" ht="12.75">
      <c r="A245" s="9"/>
      <c r="B245" s="355">
        <f>SUM(B244)</f>
        <v>1000</v>
      </c>
      <c r="C245" s="9"/>
      <c r="D245" s="9"/>
      <c r="E245" s="9" t="s">
        <v>182</v>
      </c>
      <c r="F245" s="16"/>
      <c r="G245" s="16"/>
      <c r="H245" s="42">
        <v>0</v>
      </c>
      <c r="I245" s="43">
        <f t="shared" si="23"/>
        <v>1.9841269841269842</v>
      </c>
      <c r="J245" s="44"/>
      <c r="K245" s="44"/>
      <c r="L245" s="44"/>
      <c r="M245" s="2">
        <v>504</v>
      </c>
    </row>
    <row r="246" spans="1:13" s="13" customFormat="1" ht="12.75">
      <c r="A246" s="10"/>
      <c r="B246" s="27"/>
      <c r="C246" s="10"/>
      <c r="D246" s="10"/>
      <c r="E246" s="10"/>
      <c r="F246" s="28"/>
      <c r="G246" s="28"/>
      <c r="H246" s="5">
        <f>H245-B246</f>
        <v>0</v>
      </c>
      <c r="I246" s="20">
        <f aca="true" t="shared" si="25" ref="I246:I253">+B246/M246</f>
        <v>0</v>
      </c>
      <c r="M246" s="2">
        <v>504</v>
      </c>
    </row>
    <row r="247" spans="1:13" ht="12.75">
      <c r="A247" s="10"/>
      <c r="B247" s="27"/>
      <c r="C247" s="10"/>
      <c r="D247" s="10"/>
      <c r="E247" s="10"/>
      <c r="F247" s="28"/>
      <c r="G247" s="28"/>
      <c r="H247" s="5">
        <f>H246-B247</f>
        <v>0</v>
      </c>
      <c r="I247" s="20">
        <f t="shared" si="25"/>
        <v>0</v>
      </c>
      <c r="J247" s="13"/>
      <c r="K247" s="13"/>
      <c r="L247" s="13"/>
      <c r="M247" s="2">
        <v>504</v>
      </c>
    </row>
    <row r="248" spans="4:13" ht="12.75">
      <c r="D248" s="10"/>
      <c r="H248" s="5">
        <f>H247-B248</f>
        <v>0</v>
      </c>
      <c r="I248" s="20">
        <f t="shared" si="25"/>
        <v>0</v>
      </c>
      <c r="M248" s="2">
        <v>504</v>
      </c>
    </row>
    <row r="249" spans="1:13" s="62" customFormat="1" ht="12.75">
      <c r="A249" s="1"/>
      <c r="B249" s="5"/>
      <c r="C249" s="1"/>
      <c r="D249" s="1"/>
      <c r="E249" s="1"/>
      <c r="F249" s="25"/>
      <c r="G249" s="25"/>
      <c r="H249" s="5">
        <f>H248-B249</f>
        <v>0</v>
      </c>
      <c r="I249" s="20">
        <f t="shared" si="25"/>
        <v>0</v>
      </c>
      <c r="J249"/>
      <c r="K249"/>
      <c r="L249"/>
      <c r="M249" s="2">
        <v>504</v>
      </c>
    </row>
    <row r="250" spans="1:13" s="96" customFormat="1" ht="12.75">
      <c r="A250" s="56"/>
      <c r="B250" s="70">
        <f>+B254+B261+B267+B272+B281+B287</f>
        <v>40200</v>
      </c>
      <c r="C250" s="58" t="s">
        <v>406</v>
      </c>
      <c r="D250" s="58" t="s">
        <v>407</v>
      </c>
      <c r="E250" s="59" t="s">
        <v>63</v>
      </c>
      <c r="F250" s="60" t="s">
        <v>193</v>
      </c>
      <c r="G250" s="60" t="s">
        <v>194</v>
      </c>
      <c r="H250" s="57"/>
      <c r="I250" s="61">
        <f t="shared" si="25"/>
        <v>79.76190476190476</v>
      </c>
      <c r="J250" s="62"/>
      <c r="K250" s="62"/>
      <c r="L250" s="62"/>
      <c r="M250" s="2">
        <v>504</v>
      </c>
    </row>
    <row r="251" spans="1:13" s="96" customFormat="1" ht="12.75">
      <c r="A251" s="63"/>
      <c r="B251" s="88"/>
      <c r="C251" s="154"/>
      <c r="D251" s="154"/>
      <c r="E251" s="155"/>
      <c r="F251" s="156"/>
      <c r="G251" s="156"/>
      <c r="H251" s="5">
        <f>H250-B251</f>
        <v>0</v>
      </c>
      <c r="I251" s="20">
        <f t="shared" si="25"/>
        <v>0</v>
      </c>
      <c r="M251" s="2">
        <v>504</v>
      </c>
    </row>
    <row r="252" spans="1:13" s="96" customFormat="1" ht="12.75">
      <c r="A252" s="1"/>
      <c r="B252" s="321">
        <v>2500</v>
      </c>
      <c r="C252" s="1" t="s">
        <v>11</v>
      </c>
      <c r="D252" s="1" t="s">
        <v>10</v>
      </c>
      <c r="E252" s="1" t="s">
        <v>57</v>
      </c>
      <c r="F252" s="53" t="s">
        <v>410</v>
      </c>
      <c r="G252" s="25" t="s">
        <v>118</v>
      </c>
      <c r="H252" s="5">
        <f>H251-B252</f>
        <v>-2500</v>
      </c>
      <c r="I252" s="20">
        <f t="shared" si="25"/>
        <v>4.9603174603174605</v>
      </c>
      <c r="J252"/>
      <c r="K252" t="s">
        <v>11</v>
      </c>
      <c r="L252">
        <v>7</v>
      </c>
      <c r="M252" s="2">
        <v>504</v>
      </c>
    </row>
    <row r="253" spans="1:13" s="62" customFormat="1" ht="12.75">
      <c r="A253" s="1"/>
      <c r="B253" s="321">
        <v>2500</v>
      </c>
      <c r="C253" s="1" t="s">
        <v>11</v>
      </c>
      <c r="D253" s="1" t="s">
        <v>405</v>
      </c>
      <c r="E253" s="1" t="s">
        <v>57</v>
      </c>
      <c r="F253" s="53" t="s">
        <v>413</v>
      </c>
      <c r="G253" s="25" t="s">
        <v>73</v>
      </c>
      <c r="H253" s="5">
        <f>H252-B253</f>
        <v>-5000</v>
      </c>
      <c r="I253" s="20">
        <f t="shared" si="25"/>
        <v>4.9603174603174605</v>
      </c>
      <c r="J253"/>
      <c r="K253" t="s">
        <v>11</v>
      </c>
      <c r="L253">
        <v>7</v>
      </c>
      <c r="M253" s="2">
        <v>504</v>
      </c>
    </row>
    <row r="254" spans="1:13" s="96" customFormat="1" ht="12.75">
      <c r="A254" s="56"/>
      <c r="B254" s="325">
        <f>SUM(B252:B253)</f>
        <v>5000</v>
      </c>
      <c r="C254" s="65" t="s">
        <v>11</v>
      </c>
      <c r="D254" s="58"/>
      <c r="E254" s="59"/>
      <c r="F254" s="60"/>
      <c r="G254" s="60"/>
      <c r="H254" s="42">
        <v>0</v>
      </c>
      <c r="I254" s="43">
        <v>8</v>
      </c>
      <c r="J254" s="62"/>
      <c r="K254" s="62"/>
      <c r="L254" s="62"/>
      <c r="M254" s="2">
        <v>504</v>
      </c>
    </row>
    <row r="255" spans="1:13" s="96" customFormat="1" ht="12.75">
      <c r="A255" s="63"/>
      <c r="B255" s="464"/>
      <c r="C255" s="154"/>
      <c r="D255" s="154"/>
      <c r="E255" s="155"/>
      <c r="F255" s="156"/>
      <c r="G255" s="156"/>
      <c r="H255" s="5">
        <f>H249-B255</f>
        <v>0</v>
      </c>
      <c r="I255" s="20">
        <v>9</v>
      </c>
      <c r="M255" s="2">
        <v>504</v>
      </c>
    </row>
    <row r="256" spans="1:13" ht="12.75">
      <c r="A256" s="63"/>
      <c r="B256" s="464"/>
      <c r="C256" s="154"/>
      <c r="D256" s="154"/>
      <c r="E256" s="155"/>
      <c r="F256" s="156"/>
      <c r="G256" s="156"/>
      <c r="H256" s="5">
        <f>H250-B256</f>
        <v>0</v>
      </c>
      <c r="I256" s="20">
        <v>10</v>
      </c>
      <c r="J256" s="96"/>
      <c r="K256" s="96"/>
      <c r="L256" s="96"/>
      <c r="M256" s="2">
        <v>504</v>
      </c>
    </row>
    <row r="257" spans="2:13" ht="12.75">
      <c r="B257" s="321">
        <v>2500</v>
      </c>
      <c r="C257" s="1" t="s">
        <v>1242</v>
      </c>
      <c r="D257" s="1" t="s">
        <v>10</v>
      </c>
      <c r="E257" s="1" t="s">
        <v>453</v>
      </c>
      <c r="F257" s="41" t="s">
        <v>440</v>
      </c>
      <c r="G257" s="25" t="s">
        <v>71</v>
      </c>
      <c r="H257" s="74">
        <f>H1202-B257</f>
        <v>-2500</v>
      </c>
      <c r="I257" s="110">
        <f aca="true" t="shared" si="26" ref="I257:I292">+B257/M257</f>
        <v>4.9603174603174605</v>
      </c>
      <c r="K257" t="s">
        <v>57</v>
      </c>
      <c r="L257">
        <v>7</v>
      </c>
      <c r="M257" s="2">
        <v>504</v>
      </c>
    </row>
    <row r="258" spans="2:13" ht="12.75">
      <c r="B258" s="321">
        <v>2500</v>
      </c>
      <c r="C258" s="1" t="s">
        <v>1243</v>
      </c>
      <c r="D258" s="1" t="s">
        <v>10</v>
      </c>
      <c r="E258" s="1" t="s">
        <v>453</v>
      </c>
      <c r="F258" s="41" t="s">
        <v>441</v>
      </c>
      <c r="G258" s="25" t="s">
        <v>118</v>
      </c>
      <c r="H258" s="74">
        <f>H257-B258</f>
        <v>-5000</v>
      </c>
      <c r="I258" s="110">
        <f t="shared" si="26"/>
        <v>4.9603174603174605</v>
      </c>
      <c r="K258" t="s">
        <v>57</v>
      </c>
      <c r="L258">
        <v>7</v>
      </c>
      <c r="M258" s="2">
        <v>504</v>
      </c>
    </row>
    <row r="259" spans="2:13" ht="12.75">
      <c r="B259" s="321">
        <v>2500</v>
      </c>
      <c r="C259" s="1" t="s">
        <v>1244</v>
      </c>
      <c r="D259" s="1" t="s">
        <v>10</v>
      </c>
      <c r="E259" s="1" t="s">
        <v>453</v>
      </c>
      <c r="F259" s="41" t="s">
        <v>442</v>
      </c>
      <c r="G259" s="25" t="s">
        <v>89</v>
      </c>
      <c r="H259" s="74">
        <f>H258-B259</f>
        <v>-7500</v>
      </c>
      <c r="I259" s="110">
        <f t="shared" si="26"/>
        <v>4.9603174603174605</v>
      </c>
      <c r="K259" t="s">
        <v>57</v>
      </c>
      <c r="L259">
        <v>7</v>
      </c>
      <c r="M259" s="2">
        <v>504</v>
      </c>
    </row>
    <row r="260" spans="1:13" s="44" customFormat="1" ht="12.75">
      <c r="A260" s="1"/>
      <c r="B260" s="321">
        <v>2500</v>
      </c>
      <c r="C260" s="10" t="s">
        <v>1245</v>
      </c>
      <c r="D260" s="1" t="s">
        <v>10</v>
      </c>
      <c r="E260" s="1" t="s">
        <v>453</v>
      </c>
      <c r="F260" s="41" t="s">
        <v>443</v>
      </c>
      <c r="G260" s="25" t="s">
        <v>89</v>
      </c>
      <c r="H260" s="74">
        <f>H259-B260</f>
        <v>-10000</v>
      </c>
      <c r="I260" s="110">
        <f t="shared" si="26"/>
        <v>4.9603174603174605</v>
      </c>
      <c r="J260"/>
      <c r="K260" t="s">
        <v>57</v>
      </c>
      <c r="L260">
        <v>7</v>
      </c>
      <c r="M260" s="2">
        <v>504</v>
      </c>
    </row>
    <row r="261" spans="1:13" ht="12.75">
      <c r="A261" s="9"/>
      <c r="B261" s="325">
        <f>SUM(B257:B260)</f>
        <v>10000</v>
      </c>
      <c r="C261" s="9" t="s">
        <v>37</v>
      </c>
      <c r="D261" s="9"/>
      <c r="E261" s="9"/>
      <c r="F261" s="16"/>
      <c r="G261" s="16"/>
      <c r="H261" s="42">
        <v>0</v>
      </c>
      <c r="I261" s="43">
        <f t="shared" si="26"/>
        <v>19.841269841269842</v>
      </c>
      <c r="J261" s="44"/>
      <c r="K261" s="44"/>
      <c r="L261" s="44"/>
      <c r="M261" s="2">
        <v>504</v>
      </c>
    </row>
    <row r="262" spans="2:13" ht="12.75">
      <c r="B262" s="321"/>
      <c r="H262" s="5">
        <f>H261-B262</f>
        <v>0</v>
      </c>
      <c r="I262" s="20">
        <f t="shared" si="26"/>
        <v>0</v>
      </c>
      <c r="M262" s="2">
        <v>504</v>
      </c>
    </row>
    <row r="263" spans="2:13" ht="12.75">
      <c r="B263" s="321"/>
      <c r="H263" s="5">
        <f>H262-B263</f>
        <v>0</v>
      </c>
      <c r="I263" s="20">
        <f t="shared" si="26"/>
        <v>0</v>
      </c>
      <c r="M263" s="2">
        <v>504</v>
      </c>
    </row>
    <row r="264" spans="2:13" ht="12.75">
      <c r="B264" s="321">
        <v>1200</v>
      </c>
      <c r="C264" s="1" t="s">
        <v>38</v>
      </c>
      <c r="D264" s="1" t="s">
        <v>10</v>
      </c>
      <c r="E264" s="1" t="s">
        <v>52</v>
      </c>
      <c r="F264" s="25" t="s">
        <v>444</v>
      </c>
      <c r="G264" s="25" t="s">
        <v>71</v>
      </c>
      <c r="H264" s="5">
        <f>H263-B264</f>
        <v>-1200</v>
      </c>
      <c r="I264" s="20">
        <f t="shared" si="26"/>
        <v>2.380952380952381</v>
      </c>
      <c r="K264" t="s">
        <v>57</v>
      </c>
      <c r="L264">
        <v>7</v>
      </c>
      <c r="M264" s="2">
        <v>504</v>
      </c>
    </row>
    <row r="265" spans="1:13" ht="12.75">
      <c r="A265" s="10"/>
      <c r="B265" s="321">
        <v>1000</v>
      </c>
      <c r="C265" s="1" t="s">
        <v>38</v>
      </c>
      <c r="D265" s="1" t="s">
        <v>10</v>
      </c>
      <c r="E265" s="1" t="s">
        <v>52</v>
      </c>
      <c r="F265" s="25" t="s">
        <v>444</v>
      </c>
      <c r="G265" s="25" t="s">
        <v>118</v>
      </c>
      <c r="H265" s="5">
        <f>H264-B265</f>
        <v>-2200</v>
      </c>
      <c r="I265" s="20">
        <f t="shared" si="26"/>
        <v>1.9841269841269842</v>
      </c>
      <c r="K265" t="s">
        <v>57</v>
      </c>
      <c r="L265">
        <v>7</v>
      </c>
      <c r="M265" s="2">
        <v>504</v>
      </c>
    </row>
    <row r="266" spans="2:13" ht="12.75">
      <c r="B266" s="321">
        <v>1500</v>
      </c>
      <c r="C266" s="1" t="s">
        <v>38</v>
      </c>
      <c r="D266" s="1" t="s">
        <v>10</v>
      </c>
      <c r="E266" s="1" t="s">
        <v>52</v>
      </c>
      <c r="F266" s="25" t="s">
        <v>444</v>
      </c>
      <c r="G266" s="25" t="s">
        <v>73</v>
      </c>
      <c r="H266" s="5">
        <f>H265-B266</f>
        <v>-3700</v>
      </c>
      <c r="I266" s="20">
        <f t="shared" si="26"/>
        <v>2.9761904761904763</v>
      </c>
      <c r="K266" t="s">
        <v>57</v>
      </c>
      <c r="L266">
        <v>7</v>
      </c>
      <c r="M266" s="2">
        <v>504</v>
      </c>
    </row>
    <row r="267" spans="1:13" s="13" customFormat="1" ht="12.75">
      <c r="A267" s="9"/>
      <c r="B267" s="325">
        <f>SUM(B264:B266)</f>
        <v>3700</v>
      </c>
      <c r="C267" s="9"/>
      <c r="D267" s="9"/>
      <c r="E267" s="9" t="s">
        <v>52</v>
      </c>
      <c r="F267" s="16"/>
      <c r="G267" s="16"/>
      <c r="H267" s="42">
        <v>0</v>
      </c>
      <c r="I267" s="43">
        <f t="shared" si="26"/>
        <v>7.341269841269841</v>
      </c>
      <c r="J267" s="44"/>
      <c r="K267" s="44"/>
      <c r="L267" s="44"/>
      <c r="M267" s="2">
        <v>504</v>
      </c>
    </row>
    <row r="268" spans="1:13" ht="12.75">
      <c r="A268" s="10"/>
      <c r="B268" s="318"/>
      <c r="C268" s="10"/>
      <c r="D268" s="10"/>
      <c r="E268" s="10"/>
      <c r="F268" s="28"/>
      <c r="G268" s="28"/>
      <c r="H268" s="27">
        <v>0</v>
      </c>
      <c r="I268" s="67">
        <f t="shared" si="26"/>
        <v>0</v>
      </c>
      <c r="J268" s="13"/>
      <c r="K268" s="13"/>
      <c r="L268" s="13"/>
      <c r="M268" s="2">
        <v>504</v>
      </c>
    </row>
    <row r="269" spans="2:13" ht="12.75">
      <c r="B269" s="321"/>
      <c r="H269" s="27">
        <v>0</v>
      </c>
      <c r="I269" s="67">
        <f t="shared" si="26"/>
        <v>0</v>
      </c>
      <c r="M269" s="2">
        <v>504</v>
      </c>
    </row>
    <row r="270" spans="2:13" ht="12.75">
      <c r="B270" s="321">
        <v>7000</v>
      </c>
      <c r="C270" s="1" t="s">
        <v>39</v>
      </c>
      <c r="D270" s="1" t="s">
        <v>10</v>
      </c>
      <c r="E270" s="1" t="s">
        <v>453</v>
      </c>
      <c r="F270" s="25" t="s">
        <v>445</v>
      </c>
      <c r="G270" s="25" t="s">
        <v>71</v>
      </c>
      <c r="H270" s="74">
        <f>H269-B270</f>
        <v>-7000</v>
      </c>
      <c r="I270" s="110">
        <f t="shared" si="26"/>
        <v>13.88888888888889</v>
      </c>
      <c r="K270" t="s">
        <v>57</v>
      </c>
      <c r="L270">
        <v>7</v>
      </c>
      <c r="M270" s="2">
        <v>504</v>
      </c>
    </row>
    <row r="271" spans="1:13" ht="12.75">
      <c r="A271" s="10"/>
      <c r="B271" s="321">
        <v>4000</v>
      </c>
      <c r="C271" s="1" t="s">
        <v>39</v>
      </c>
      <c r="D271" s="1" t="s">
        <v>10</v>
      </c>
      <c r="E271" s="1" t="s">
        <v>453</v>
      </c>
      <c r="F271" s="25" t="s">
        <v>446</v>
      </c>
      <c r="G271" s="25" t="s">
        <v>118</v>
      </c>
      <c r="H271" s="74">
        <f>H270-B271</f>
        <v>-11000</v>
      </c>
      <c r="I271" s="110">
        <f t="shared" si="26"/>
        <v>7.936507936507937</v>
      </c>
      <c r="K271" t="s">
        <v>57</v>
      </c>
      <c r="L271">
        <v>7</v>
      </c>
      <c r="M271" s="2">
        <v>504</v>
      </c>
    </row>
    <row r="272" spans="1:13" ht="12.75">
      <c r="A272" s="9"/>
      <c r="B272" s="325">
        <f>SUM(B270:B271)</f>
        <v>11000</v>
      </c>
      <c r="C272" s="9" t="s">
        <v>39</v>
      </c>
      <c r="D272" s="9"/>
      <c r="E272" s="9"/>
      <c r="F272" s="16"/>
      <c r="G272" s="16"/>
      <c r="H272" s="57">
        <v>0</v>
      </c>
      <c r="I272" s="61">
        <f t="shared" si="26"/>
        <v>21.825396825396826</v>
      </c>
      <c r="J272" s="44"/>
      <c r="K272" s="44"/>
      <c r="L272" s="44"/>
      <c r="M272" s="2">
        <v>504</v>
      </c>
    </row>
    <row r="273" spans="2:13" ht="12.75">
      <c r="B273" s="321"/>
      <c r="D273" s="10"/>
      <c r="H273" s="74">
        <f aca="true" t="shared" si="27" ref="H273:H280">H272-B273</f>
        <v>0</v>
      </c>
      <c r="I273" s="110">
        <f t="shared" si="26"/>
        <v>0</v>
      </c>
      <c r="M273" s="2">
        <v>504</v>
      </c>
    </row>
    <row r="274" spans="2:13" ht="12.75">
      <c r="B274" s="321"/>
      <c r="H274" s="74">
        <f t="shared" si="27"/>
        <v>0</v>
      </c>
      <c r="I274" s="110">
        <f t="shared" si="26"/>
        <v>0</v>
      </c>
      <c r="M274" s="2">
        <v>504</v>
      </c>
    </row>
    <row r="275" spans="2:13" ht="12.75">
      <c r="B275" s="321">
        <v>2000</v>
      </c>
      <c r="C275" s="1" t="s">
        <v>41</v>
      </c>
      <c r="D275" s="1" t="s">
        <v>10</v>
      </c>
      <c r="E275" s="1" t="s">
        <v>453</v>
      </c>
      <c r="F275" s="25" t="s">
        <v>444</v>
      </c>
      <c r="G275" s="25" t="s">
        <v>27</v>
      </c>
      <c r="H275" s="74">
        <f t="shared" si="27"/>
        <v>-2000</v>
      </c>
      <c r="I275" s="110">
        <f t="shared" si="26"/>
        <v>3.9682539682539684</v>
      </c>
      <c r="K275" t="s">
        <v>57</v>
      </c>
      <c r="L275">
        <v>7</v>
      </c>
      <c r="M275" s="2">
        <v>504</v>
      </c>
    </row>
    <row r="276" spans="2:13" ht="12.75">
      <c r="B276" s="321">
        <v>500</v>
      </c>
      <c r="C276" s="1" t="s">
        <v>41</v>
      </c>
      <c r="D276" s="1" t="s">
        <v>10</v>
      </c>
      <c r="E276" s="1" t="s">
        <v>453</v>
      </c>
      <c r="F276" s="25" t="s">
        <v>444</v>
      </c>
      <c r="G276" s="25" t="s">
        <v>71</v>
      </c>
      <c r="H276" s="74">
        <f t="shared" si="27"/>
        <v>-2500</v>
      </c>
      <c r="I276" s="20">
        <f t="shared" si="26"/>
        <v>0.9920634920634921</v>
      </c>
      <c r="K276" t="s">
        <v>57</v>
      </c>
      <c r="L276">
        <v>7</v>
      </c>
      <c r="M276" s="2">
        <v>504</v>
      </c>
    </row>
    <row r="277" spans="2:13" ht="12.75">
      <c r="B277" s="321">
        <v>2000</v>
      </c>
      <c r="C277" s="1" t="s">
        <v>41</v>
      </c>
      <c r="D277" s="1" t="s">
        <v>10</v>
      </c>
      <c r="E277" s="1" t="s">
        <v>453</v>
      </c>
      <c r="F277" s="25" t="s">
        <v>444</v>
      </c>
      <c r="G277" s="25" t="s">
        <v>118</v>
      </c>
      <c r="H277" s="5">
        <f t="shared" si="27"/>
        <v>-4500</v>
      </c>
      <c r="I277" s="20">
        <f t="shared" si="26"/>
        <v>3.9682539682539684</v>
      </c>
      <c r="K277" t="s">
        <v>57</v>
      </c>
      <c r="L277">
        <v>7</v>
      </c>
      <c r="M277" s="2">
        <v>504</v>
      </c>
    </row>
    <row r="278" spans="1:13" s="13" customFormat="1" ht="12.75">
      <c r="A278" s="1"/>
      <c r="B278" s="321">
        <v>500</v>
      </c>
      <c r="C278" s="1" t="s">
        <v>41</v>
      </c>
      <c r="D278" s="1" t="s">
        <v>10</v>
      </c>
      <c r="E278" s="1" t="s">
        <v>453</v>
      </c>
      <c r="F278" s="25" t="s">
        <v>444</v>
      </c>
      <c r="G278" s="25" t="s">
        <v>118</v>
      </c>
      <c r="H278" s="5">
        <f t="shared" si="27"/>
        <v>-5000</v>
      </c>
      <c r="I278" s="20">
        <f t="shared" si="26"/>
        <v>0.9920634920634921</v>
      </c>
      <c r="J278"/>
      <c r="K278" t="s">
        <v>57</v>
      </c>
      <c r="L278">
        <v>7</v>
      </c>
      <c r="M278" s="2">
        <v>504</v>
      </c>
    </row>
    <row r="279" spans="1:13" ht="12.75">
      <c r="A279" s="10"/>
      <c r="B279" s="318">
        <v>2000</v>
      </c>
      <c r="C279" s="10" t="s">
        <v>41</v>
      </c>
      <c r="D279" s="1" t="s">
        <v>10</v>
      </c>
      <c r="E279" s="1" t="s">
        <v>453</v>
      </c>
      <c r="F279" s="25" t="s">
        <v>444</v>
      </c>
      <c r="G279" s="28" t="s">
        <v>73</v>
      </c>
      <c r="H279" s="5">
        <f t="shared" si="27"/>
        <v>-7000</v>
      </c>
      <c r="I279" s="67">
        <f t="shared" si="26"/>
        <v>3.9682539682539684</v>
      </c>
      <c r="J279" s="13"/>
      <c r="K279" s="13" t="s">
        <v>57</v>
      </c>
      <c r="L279" s="13">
        <v>7</v>
      </c>
      <c r="M279" s="2">
        <v>504</v>
      </c>
    </row>
    <row r="280" spans="2:13" ht="12.75">
      <c r="B280" s="321">
        <v>500</v>
      </c>
      <c r="C280" s="1" t="s">
        <v>41</v>
      </c>
      <c r="D280" s="1" t="s">
        <v>10</v>
      </c>
      <c r="E280" s="1" t="s">
        <v>453</v>
      </c>
      <c r="F280" s="25" t="s">
        <v>444</v>
      </c>
      <c r="G280" s="25" t="s">
        <v>73</v>
      </c>
      <c r="H280" s="5">
        <f t="shared" si="27"/>
        <v>-7500</v>
      </c>
      <c r="I280" s="20">
        <f t="shared" si="26"/>
        <v>0.9920634920634921</v>
      </c>
      <c r="K280" s="13" t="s">
        <v>57</v>
      </c>
      <c r="L280" s="13">
        <v>7</v>
      </c>
      <c r="M280" s="2">
        <v>504</v>
      </c>
    </row>
    <row r="281" spans="1:13" s="96" customFormat="1" ht="12.75">
      <c r="A281" s="9"/>
      <c r="B281" s="325">
        <f>SUM(B275:B280)</f>
        <v>7500</v>
      </c>
      <c r="C281" s="9" t="s">
        <v>41</v>
      </c>
      <c r="D281" s="9"/>
      <c r="E281" s="9"/>
      <c r="F281" s="16"/>
      <c r="G281" s="16"/>
      <c r="H281" s="42">
        <v>0</v>
      </c>
      <c r="I281" s="43">
        <f t="shared" si="26"/>
        <v>14.880952380952381</v>
      </c>
      <c r="J281" s="44"/>
      <c r="K281" s="44"/>
      <c r="L281" s="44"/>
      <c r="M281" s="2">
        <v>504</v>
      </c>
    </row>
    <row r="282" spans="1:13" s="96" customFormat="1" ht="12.75">
      <c r="A282" s="63"/>
      <c r="B282" s="88"/>
      <c r="C282" s="154"/>
      <c r="D282" s="154"/>
      <c r="E282" s="155"/>
      <c r="F282" s="156"/>
      <c r="G282" s="156"/>
      <c r="H282" s="5">
        <f>H281-B282</f>
        <v>0</v>
      </c>
      <c r="I282" s="20">
        <f t="shared" si="26"/>
        <v>0</v>
      </c>
      <c r="M282" s="2">
        <v>504</v>
      </c>
    </row>
    <row r="283" spans="1:13" s="96" customFormat="1" ht="12.75">
      <c r="A283" s="63"/>
      <c r="B283" s="88"/>
      <c r="C283" s="154"/>
      <c r="D283" s="154"/>
      <c r="E283" s="155"/>
      <c r="F283" s="156"/>
      <c r="G283" s="156"/>
      <c r="H283" s="5">
        <f>H282-B283</f>
        <v>0</v>
      </c>
      <c r="I283" s="20">
        <f aca="true" t="shared" si="28" ref="I283:I291">+B283/M283</f>
        <v>0</v>
      </c>
      <c r="M283" s="2">
        <v>504</v>
      </c>
    </row>
    <row r="284" spans="2:13" ht="12.75">
      <c r="B284" s="350">
        <v>1000</v>
      </c>
      <c r="C284" s="46" t="s">
        <v>455</v>
      </c>
      <c r="D284" s="1" t="s">
        <v>405</v>
      </c>
      <c r="E284" s="48" t="s">
        <v>182</v>
      </c>
      <c r="F284" s="47" t="s">
        <v>421</v>
      </c>
      <c r="G284" s="25" t="s">
        <v>71</v>
      </c>
      <c r="H284" s="5">
        <f>H283-B284</f>
        <v>-1000</v>
      </c>
      <c r="I284" s="20">
        <f t="shared" si="28"/>
        <v>1.9841269841269842</v>
      </c>
      <c r="K284" t="s">
        <v>42</v>
      </c>
      <c r="L284">
        <v>7</v>
      </c>
      <c r="M284" s="2">
        <v>504</v>
      </c>
    </row>
    <row r="285" spans="2:13" ht="12.75">
      <c r="B285" s="350">
        <v>1000</v>
      </c>
      <c r="C285" s="46" t="s">
        <v>455</v>
      </c>
      <c r="D285" s="1" t="s">
        <v>405</v>
      </c>
      <c r="E285" s="48" t="s">
        <v>182</v>
      </c>
      <c r="F285" s="47" t="s">
        <v>421</v>
      </c>
      <c r="G285" s="25" t="s">
        <v>118</v>
      </c>
      <c r="H285" s="5">
        <f>H284-B285</f>
        <v>-2000</v>
      </c>
      <c r="I285" s="20">
        <f t="shared" si="28"/>
        <v>1.9841269841269842</v>
      </c>
      <c r="K285" t="s">
        <v>42</v>
      </c>
      <c r="L285">
        <v>7</v>
      </c>
      <c r="M285" s="2">
        <v>504</v>
      </c>
    </row>
    <row r="286" spans="1:13" s="44" customFormat="1" ht="12.75">
      <c r="A286" s="1"/>
      <c r="B286" s="350">
        <v>1000</v>
      </c>
      <c r="C286" s="46" t="s">
        <v>455</v>
      </c>
      <c r="D286" s="1" t="s">
        <v>405</v>
      </c>
      <c r="E286" s="48" t="s">
        <v>182</v>
      </c>
      <c r="F286" s="47" t="s">
        <v>421</v>
      </c>
      <c r="G286" s="25" t="s">
        <v>73</v>
      </c>
      <c r="H286" s="5">
        <f>H285-B286</f>
        <v>-3000</v>
      </c>
      <c r="I286" s="20">
        <f t="shared" si="28"/>
        <v>1.9841269841269842</v>
      </c>
      <c r="J286"/>
      <c r="K286" t="s">
        <v>42</v>
      </c>
      <c r="L286">
        <v>7</v>
      </c>
      <c r="M286" s="2">
        <v>504</v>
      </c>
    </row>
    <row r="287" spans="1:13" ht="12.75">
      <c r="A287" s="9"/>
      <c r="B287" s="355">
        <f>SUM(B284:B286)</f>
        <v>3000</v>
      </c>
      <c r="C287" s="9"/>
      <c r="D287" s="9"/>
      <c r="E287" s="9" t="s">
        <v>182</v>
      </c>
      <c r="F287" s="16"/>
      <c r="G287" s="16"/>
      <c r="H287" s="42">
        <v>0</v>
      </c>
      <c r="I287" s="43">
        <f t="shared" si="28"/>
        <v>5.9523809523809526</v>
      </c>
      <c r="J287" s="44"/>
      <c r="K287" s="44"/>
      <c r="L287" s="44"/>
      <c r="M287" s="2">
        <v>504</v>
      </c>
    </row>
    <row r="288" spans="8:13" ht="12.75">
      <c r="H288" s="5">
        <f>H287-B288</f>
        <v>0</v>
      </c>
      <c r="I288" s="20">
        <f t="shared" si="28"/>
        <v>0</v>
      </c>
      <c r="M288" s="2">
        <v>504</v>
      </c>
    </row>
    <row r="289" spans="1:13" s="96" customFormat="1" ht="12.75">
      <c r="A289" s="63"/>
      <c r="B289" s="88"/>
      <c r="C289" s="154"/>
      <c r="D289" s="154"/>
      <c r="E289" s="155"/>
      <c r="F289" s="156"/>
      <c r="G289" s="156"/>
      <c r="H289" s="5">
        <f>H288-B289</f>
        <v>0</v>
      </c>
      <c r="I289" s="20">
        <f t="shared" si="28"/>
        <v>0</v>
      </c>
      <c r="M289" s="2">
        <v>504</v>
      </c>
    </row>
    <row r="290" spans="8:13" ht="12.75">
      <c r="H290" s="5">
        <f>H289-B290</f>
        <v>0</v>
      </c>
      <c r="I290" s="20">
        <f t="shared" si="28"/>
        <v>0</v>
      </c>
      <c r="M290" s="2">
        <v>504</v>
      </c>
    </row>
    <row r="291" spans="1:13" s="62" customFormat="1" ht="12.75">
      <c r="A291" s="1"/>
      <c r="B291" s="5"/>
      <c r="C291" s="1"/>
      <c r="D291" s="1"/>
      <c r="E291" s="1"/>
      <c r="F291" s="25"/>
      <c r="G291" s="25"/>
      <c r="H291" s="5">
        <f>H290-B291</f>
        <v>0</v>
      </c>
      <c r="I291" s="20">
        <f t="shared" si="28"/>
        <v>0</v>
      </c>
      <c r="J291"/>
      <c r="K291"/>
      <c r="L291"/>
      <c r="M291" s="2">
        <v>504</v>
      </c>
    </row>
    <row r="292" spans="1:13" ht="12.75">
      <c r="A292" s="56"/>
      <c r="B292" s="70">
        <f>+B296+B300</f>
        <v>20000</v>
      </c>
      <c r="C292" s="58" t="s">
        <v>100</v>
      </c>
      <c r="D292" s="58" t="s">
        <v>1142</v>
      </c>
      <c r="E292" s="59" t="s">
        <v>101</v>
      </c>
      <c r="F292" s="60" t="s">
        <v>102</v>
      </c>
      <c r="G292" s="60" t="s">
        <v>103</v>
      </c>
      <c r="H292" s="42"/>
      <c r="I292" s="43">
        <f t="shared" si="26"/>
        <v>39.682539682539684</v>
      </c>
      <c r="J292" s="62"/>
      <c r="K292" s="62"/>
      <c r="L292" s="62"/>
      <c r="M292" s="2">
        <v>504</v>
      </c>
    </row>
    <row r="293" spans="8:13" ht="12.75">
      <c r="H293" s="5">
        <f>H292-B293</f>
        <v>0</v>
      </c>
      <c r="I293" s="20">
        <v>5</v>
      </c>
      <c r="M293" s="2">
        <v>504</v>
      </c>
    </row>
    <row r="294" spans="2:13" ht="12.75">
      <c r="B294" s="321">
        <v>2500</v>
      </c>
      <c r="C294" s="1" t="s">
        <v>11</v>
      </c>
      <c r="D294" s="10" t="s">
        <v>10</v>
      </c>
      <c r="E294" s="1" t="s">
        <v>15</v>
      </c>
      <c r="F294" s="25" t="s">
        <v>98</v>
      </c>
      <c r="G294" s="25" t="s">
        <v>14</v>
      </c>
      <c r="H294" s="5">
        <f>H293-B294</f>
        <v>-2500</v>
      </c>
      <c r="I294" s="20">
        <v>5</v>
      </c>
      <c r="K294" t="s">
        <v>11</v>
      </c>
      <c r="L294">
        <v>8</v>
      </c>
      <c r="M294" s="2">
        <v>504</v>
      </c>
    </row>
    <row r="295" spans="1:13" s="44" customFormat="1" ht="12.75">
      <c r="A295" s="1"/>
      <c r="B295" s="321">
        <v>2500</v>
      </c>
      <c r="C295" s="1" t="s">
        <v>11</v>
      </c>
      <c r="D295" s="1" t="s">
        <v>10</v>
      </c>
      <c r="E295" s="1" t="s">
        <v>15</v>
      </c>
      <c r="F295" s="41" t="s">
        <v>99</v>
      </c>
      <c r="G295" s="25" t="s">
        <v>71</v>
      </c>
      <c r="H295" s="5">
        <f>H294-B295</f>
        <v>-5000</v>
      </c>
      <c r="I295" s="20">
        <v>5</v>
      </c>
      <c r="J295"/>
      <c r="K295" t="s">
        <v>11</v>
      </c>
      <c r="L295">
        <v>8</v>
      </c>
      <c r="M295" s="2">
        <v>504</v>
      </c>
    </row>
    <row r="296" spans="1:13" ht="12.75">
      <c r="A296" s="9"/>
      <c r="B296" s="325">
        <f>SUM(B294:B295)</f>
        <v>5000</v>
      </c>
      <c r="C296" s="9" t="s">
        <v>11</v>
      </c>
      <c r="D296" s="9"/>
      <c r="E296" s="9"/>
      <c r="F296" s="16"/>
      <c r="G296" s="16"/>
      <c r="H296" s="42">
        <v>0</v>
      </c>
      <c r="I296" s="43">
        <v>5</v>
      </c>
      <c r="J296" s="44"/>
      <c r="K296" s="44"/>
      <c r="L296" s="44"/>
      <c r="M296" s="2">
        <v>504</v>
      </c>
    </row>
    <row r="297" spans="2:13" ht="12.75">
      <c r="B297" s="321"/>
      <c r="H297" s="5">
        <f>H296-B297</f>
        <v>0</v>
      </c>
      <c r="I297" s="20">
        <v>5</v>
      </c>
      <c r="M297" s="2">
        <v>504</v>
      </c>
    </row>
    <row r="298" spans="2:13" ht="12.75">
      <c r="B298" s="321"/>
      <c r="H298" s="5">
        <f>H297-B298</f>
        <v>0</v>
      </c>
      <c r="I298" s="20">
        <v>6</v>
      </c>
      <c r="M298" s="2">
        <v>504</v>
      </c>
    </row>
    <row r="299" spans="1:13" s="44" customFormat="1" ht="12.75">
      <c r="A299" s="1"/>
      <c r="B299" s="318">
        <v>15000</v>
      </c>
      <c r="C299" s="46" t="s">
        <v>105</v>
      </c>
      <c r="D299" s="10" t="s">
        <v>10</v>
      </c>
      <c r="E299" s="63" t="s">
        <v>104</v>
      </c>
      <c r="F299" s="25" t="s">
        <v>1062</v>
      </c>
      <c r="G299" s="28" t="s">
        <v>27</v>
      </c>
      <c r="H299" s="5">
        <f>H298-B299</f>
        <v>-15000</v>
      </c>
      <c r="I299" s="20">
        <v>7</v>
      </c>
      <c r="J299"/>
      <c r="K299" t="s">
        <v>15</v>
      </c>
      <c r="L299">
        <v>8</v>
      </c>
      <c r="M299" s="2">
        <v>504</v>
      </c>
    </row>
    <row r="300" spans="1:13" ht="12.75">
      <c r="A300" s="9"/>
      <c r="B300" s="325">
        <f>SUM(B299:B299)</f>
        <v>15000</v>
      </c>
      <c r="C300" s="65"/>
      <c r="D300" s="9"/>
      <c r="E300" s="9" t="s">
        <v>104</v>
      </c>
      <c r="F300" s="16"/>
      <c r="G300" s="16"/>
      <c r="H300" s="42">
        <v>0</v>
      </c>
      <c r="I300" s="43">
        <f>+B300/M300</f>
        <v>29.761904761904763</v>
      </c>
      <c r="J300" s="44"/>
      <c r="K300" s="44"/>
      <c r="L300" s="44"/>
      <c r="M300" s="2">
        <v>504</v>
      </c>
    </row>
    <row r="301" spans="2:13" ht="12.75">
      <c r="B301" s="321"/>
      <c r="H301" s="5">
        <f>H300-B301</f>
        <v>0</v>
      </c>
      <c r="I301" s="20">
        <v>5</v>
      </c>
      <c r="M301" s="2">
        <v>504</v>
      </c>
    </row>
    <row r="302" spans="2:13" ht="12.75">
      <c r="B302" s="321"/>
      <c r="H302" s="5">
        <f>H301-B302</f>
        <v>0</v>
      </c>
      <c r="I302" s="20">
        <v>5</v>
      </c>
      <c r="M302" s="2">
        <v>504</v>
      </c>
    </row>
    <row r="303" spans="2:13" ht="12.75">
      <c r="B303" s="321"/>
      <c r="H303" s="5">
        <f>H302-B303</f>
        <v>0</v>
      </c>
      <c r="I303" s="20">
        <v>5</v>
      </c>
      <c r="M303" s="2">
        <v>504</v>
      </c>
    </row>
    <row r="304" spans="1:13" s="86" customFormat="1" ht="12.75">
      <c r="A304" s="1"/>
      <c r="B304" s="321"/>
      <c r="C304" s="1"/>
      <c r="D304" s="1"/>
      <c r="E304" s="1"/>
      <c r="F304" s="25"/>
      <c r="G304" s="25"/>
      <c r="H304" s="5">
        <f>H303-B304</f>
        <v>0</v>
      </c>
      <c r="I304" s="20">
        <v>5</v>
      </c>
      <c r="J304"/>
      <c r="K304"/>
      <c r="L304"/>
      <c r="M304" s="2">
        <v>504</v>
      </c>
    </row>
    <row r="305" spans="1:13" ht="12.75">
      <c r="A305" s="83"/>
      <c r="B305" s="460">
        <f>+B312+B328+B336+B344+B352+B360</f>
        <v>70500</v>
      </c>
      <c r="C305" s="83" t="s">
        <v>106</v>
      </c>
      <c r="D305" s="83" t="s">
        <v>1177</v>
      </c>
      <c r="E305" s="83" t="s">
        <v>121</v>
      </c>
      <c r="F305" s="84" t="s">
        <v>107</v>
      </c>
      <c r="G305" s="84" t="s">
        <v>108</v>
      </c>
      <c r="H305" s="71"/>
      <c r="I305" s="85">
        <f>+B305/M305</f>
        <v>139.88095238095238</v>
      </c>
      <c r="J305" s="91"/>
      <c r="K305" s="86"/>
      <c r="L305" s="86"/>
      <c r="M305" s="2">
        <v>504</v>
      </c>
    </row>
    <row r="306" spans="2:13" ht="12.75">
      <c r="B306" s="321"/>
      <c r="H306" s="5">
        <f aca="true" t="shared" si="29" ref="H306:H311">H305-B306</f>
        <v>0</v>
      </c>
      <c r="I306" s="20">
        <v>5</v>
      </c>
      <c r="M306" s="2">
        <v>504</v>
      </c>
    </row>
    <row r="307" spans="2:13" ht="12.75">
      <c r="B307" s="321">
        <v>2500</v>
      </c>
      <c r="C307" s="1" t="s">
        <v>11</v>
      </c>
      <c r="D307" s="1" t="s">
        <v>10</v>
      </c>
      <c r="E307" s="1" t="s">
        <v>12</v>
      </c>
      <c r="F307" s="41" t="s">
        <v>109</v>
      </c>
      <c r="G307" s="25" t="s">
        <v>71</v>
      </c>
      <c r="H307" s="5">
        <f t="shared" si="29"/>
        <v>-2500</v>
      </c>
      <c r="I307" s="20">
        <v>6</v>
      </c>
      <c r="K307" t="s">
        <v>11</v>
      </c>
      <c r="L307">
        <v>9</v>
      </c>
      <c r="M307" s="2">
        <v>504</v>
      </c>
    </row>
    <row r="308" spans="2:13" ht="12.75">
      <c r="B308" s="321">
        <v>2500</v>
      </c>
      <c r="C308" s="1" t="s">
        <v>11</v>
      </c>
      <c r="D308" s="1" t="s">
        <v>10</v>
      </c>
      <c r="E308" s="1" t="s">
        <v>12</v>
      </c>
      <c r="F308" s="41" t="s">
        <v>110</v>
      </c>
      <c r="G308" s="25" t="s">
        <v>73</v>
      </c>
      <c r="H308" s="5">
        <f t="shared" si="29"/>
        <v>-5000</v>
      </c>
      <c r="I308" s="20">
        <v>7</v>
      </c>
      <c r="K308" t="s">
        <v>11</v>
      </c>
      <c r="L308">
        <v>9</v>
      </c>
      <c r="M308" s="2">
        <v>504</v>
      </c>
    </row>
    <row r="309" spans="2:13" ht="12.75">
      <c r="B309" s="321">
        <v>2500</v>
      </c>
      <c r="C309" s="1" t="s">
        <v>11</v>
      </c>
      <c r="D309" s="1" t="s">
        <v>10</v>
      </c>
      <c r="E309" s="1" t="s">
        <v>12</v>
      </c>
      <c r="F309" s="41" t="s">
        <v>111</v>
      </c>
      <c r="G309" s="25" t="s">
        <v>89</v>
      </c>
      <c r="H309" s="5">
        <f t="shared" si="29"/>
        <v>-7500</v>
      </c>
      <c r="I309" s="20">
        <v>8</v>
      </c>
      <c r="K309" t="s">
        <v>11</v>
      </c>
      <c r="L309">
        <v>9</v>
      </c>
      <c r="M309" s="2">
        <v>504</v>
      </c>
    </row>
    <row r="310" spans="2:13" ht="12.75">
      <c r="B310" s="321">
        <v>2500</v>
      </c>
      <c r="C310" s="1" t="s">
        <v>11</v>
      </c>
      <c r="D310" s="1" t="s">
        <v>10</v>
      </c>
      <c r="E310" s="1" t="s">
        <v>12</v>
      </c>
      <c r="F310" s="25" t="s">
        <v>112</v>
      </c>
      <c r="G310" s="25" t="s">
        <v>90</v>
      </c>
      <c r="H310" s="5">
        <f t="shared" si="29"/>
        <v>-10000</v>
      </c>
      <c r="I310" s="20">
        <v>9</v>
      </c>
      <c r="K310" t="s">
        <v>11</v>
      </c>
      <c r="L310">
        <v>9</v>
      </c>
      <c r="M310" s="2">
        <v>504</v>
      </c>
    </row>
    <row r="311" spans="1:13" s="44" customFormat="1" ht="12.75">
      <c r="A311" s="1"/>
      <c r="B311" s="321">
        <v>2500</v>
      </c>
      <c r="C311" s="1" t="s">
        <v>11</v>
      </c>
      <c r="D311" s="1" t="s">
        <v>10</v>
      </c>
      <c r="E311" s="1" t="s">
        <v>15</v>
      </c>
      <c r="F311" s="25" t="s">
        <v>113</v>
      </c>
      <c r="G311" s="25" t="s">
        <v>90</v>
      </c>
      <c r="H311" s="5">
        <f t="shared" si="29"/>
        <v>-12500</v>
      </c>
      <c r="I311" s="20">
        <v>5</v>
      </c>
      <c r="J311"/>
      <c r="K311" t="s">
        <v>11</v>
      </c>
      <c r="L311">
        <v>9</v>
      </c>
      <c r="M311" s="2">
        <v>504</v>
      </c>
    </row>
    <row r="312" spans="1:13" ht="12.75">
      <c r="A312" s="9"/>
      <c r="B312" s="325">
        <f>SUM(B307:B311)</f>
        <v>12500</v>
      </c>
      <c r="C312" s="9" t="s">
        <v>11</v>
      </c>
      <c r="D312" s="9"/>
      <c r="E312" s="9"/>
      <c r="F312" s="16"/>
      <c r="G312" s="16"/>
      <c r="H312" s="42">
        <v>0</v>
      </c>
      <c r="I312" s="43">
        <v>5</v>
      </c>
      <c r="J312" s="44"/>
      <c r="K312" s="44"/>
      <c r="L312" s="44"/>
      <c r="M312" s="2">
        <v>504</v>
      </c>
    </row>
    <row r="313" spans="2:13" ht="12.75">
      <c r="B313" s="321"/>
      <c r="H313" s="5">
        <f aca="true" t="shared" si="30" ref="H313:H319">H312-B313</f>
        <v>0</v>
      </c>
      <c r="I313" s="20">
        <v>5</v>
      </c>
      <c r="M313" s="2">
        <v>504</v>
      </c>
    </row>
    <row r="314" spans="2:13" ht="12.75">
      <c r="B314" s="321"/>
      <c r="H314" s="5">
        <f t="shared" si="30"/>
        <v>0</v>
      </c>
      <c r="I314" s="20">
        <v>5</v>
      </c>
      <c r="M314" s="2">
        <v>504</v>
      </c>
    </row>
    <row r="315" spans="2:13" ht="12.75">
      <c r="B315" s="321">
        <v>3500</v>
      </c>
      <c r="C315" s="48" t="s">
        <v>670</v>
      </c>
      <c r="D315" s="46" t="s">
        <v>10</v>
      </c>
      <c r="E315" s="48" t="s">
        <v>453</v>
      </c>
      <c r="F315" s="47" t="s">
        <v>114</v>
      </c>
      <c r="G315" s="47" t="s">
        <v>71</v>
      </c>
      <c r="H315" s="5">
        <f t="shared" si="30"/>
        <v>-3500</v>
      </c>
      <c r="I315" s="20">
        <f aca="true" t="shared" si="31" ref="I315:I360">+B315/M315</f>
        <v>6.944444444444445</v>
      </c>
      <c r="K315" s="49" t="s">
        <v>12</v>
      </c>
      <c r="L315">
        <v>9</v>
      </c>
      <c r="M315" s="2">
        <v>504</v>
      </c>
    </row>
    <row r="316" spans="2:13" ht="12.75">
      <c r="B316" s="321">
        <v>2000</v>
      </c>
      <c r="C316" s="48" t="s">
        <v>1235</v>
      </c>
      <c r="D316" s="46" t="s">
        <v>10</v>
      </c>
      <c r="E316" s="48" t="s">
        <v>453</v>
      </c>
      <c r="F316" s="47" t="s">
        <v>115</v>
      </c>
      <c r="G316" s="47" t="s">
        <v>71</v>
      </c>
      <c r="H316" s="5">
        <f t="shared" si="30"/>
        <v>-5500</v>
      </c>
      <c r="I316" s="20">
        <f t="shared" si="31"/>
        <v>3.9682539682539684</v>
      </c>
      <c r="K316" s="49" t="s">
        <v>12</v>
      </c>
      <c r="L316">
        <v>9</v>
      </c>
      <c r="M316" s="2">
        <v>504</v>
      </c>
    </row>
    <row r="317" spans="1:13" s="13" customFormat="1" ht="12.75">
      <c r="A317" s="10"/>
      <c r="B317" s="318">
        <v>1000</v>
      </c>
      <c r="C317" s="46" t="s">
        <v>116</v>
      </c>
      <c r="D317" s="46" t="s">
        <v>10</v>
      </c>
      <c r="E317" s="46" t="s">
        <v>453</v>
      </c>
      <c r="F317" s="39" t="s">
        <v>115</v>
      </c>
      <c r="G317" s="39" t="s">
        <v>71</v>
      </c>
      <c r="H317" s="27">
        <f t="shared" si="30"/>
        <v>-6500</v>
      </c>
      <c r="I317" s="67">
        <f t="shared" si="31"/>
        <v>1.9841269841269842</v>
      </c>
      <c r="K317" s="82" t="s">
        <v>12</v>
      </c>
      <c r="L317" s="13">
        <v>9</v>
      </c>
      <c r="M317" s="2">
        <v>504</v>
      </c>
    </row>
    <row r="318" spans="1:13" s="13" customFormat="1" ht="12.75">
      <c r="A318" s="10"/>
      <c r="B318" s="318">
        <v>1000</v>
      </c>
      <c r="C318" s="46" t="s">
        <v>117</v>
      </c>
      <c r="D318" s="46" t="s">
        <v>10</v>
      </c>
      <c r="E318" s="46" t="s">
        <v>453</v>
      </c>
      <c r="F318" s="39" t="s">
        <v>115</v>
      </c>
      <c r="G318" s="39" t="s">
        <v>71</v>
      </c>
      <c r="H318" s="27">
        <f t="shared" si="30"/>
        <v>-7500</v>
      </c>
      <c r="I318" s="67">
        <f t="shared" si="31"/>
        <v>1.9841269841269842</v>
      </c>
      <c r="K318" s="82" t="s">
        <v>12</v>
      </c>
      <c r="L318" s="13">
        <v>9</v>
      </c>
      <c r="M318" s="2">
        <v>504</v>
      </c>
    </row>
    <row r="319" spans="2:13" ht="12.75">
      <c r="B319" s="321">
        <v>1000</v>
      </c>
      <c r="C319" s="48" t="s">
        <v>116</v>
      </c>
      <c r="D319" s="46" t="s">
        <v>10</v>
      </c>
      <c r="E319" s="48" t="s">
        <v>453</v>
      </c>
      <c r="F319" s="47" t="s">
        <v>115</v>
      </c>
      <c r="G319" s="47" t="s">
        <v>118</v>
      </c>
      <c r="H319" s="5">
        <f t="shared" si="30"/>
        <v>-8500</v>
      </c>
      <c r="I319" s="20">
        <f t="shared" si="31"/>
        <v>1.9841269841269842</v>
      </c>
      <c r="K319" s="49" t="s">
        <v>12</v>
      </c>
      <c r="L319">
        <v>9</v>
      </c>
      <c r="M319" s="2">
        <v>504</v>
      </c>
    </row>
    <row r="320" spans="2:13" ht="12.75">
      <c r="B320" s="321">
        <v>1000</v>
      </c>
      <c r="C320" s="48" t="s">
        <v>117</v>
      </c>
      <c r="D320" s="46" t="s">
        <v>10</v>
      </c>
      <c r="E320" s="48" t="s">
        <v>453</v>
      </c>
      <c r="F320" s="47" t="s">
        <v>115</v>
      </c>
      <c r="G320" s="47" t="s">
        <v>118</v>
      </c>
      <c r="H320" s="5">
        <f aca="true" t="shared" si="32" ref="H320:H358">H319-B320</f>
        <v>-9500</v>
      </c>
      <c r="I320" s="20">
        <f t="shared" si="31"/>
        <v>1.9841269841269842</v>
      </c>
      <c r="K320" s="49" t="s">
        <v>12</v>
      </c>
      <c r="L320">
        <v>9</v>
      </c>
      <c r="M320" s="2">
        <v>504</v>
      </c>
    </row>
    <row r="321" spans="2:13" ht="12.75">
      <c r="B321" s="321">
        <v>1000</v>
      </c>
      <c r="C321" s="48" t="s">
        <v>116</v>
      </c>
      <c r="D321" s="46" t="s">
        <v>10</v>
      </c>
      <c r="E321" s="48" t="s">
        <v>453</v>
      </c>
      <c r="F321" s="47" t="s">
        <v>115</v>
      </c>
      <c r="G321" s="47" t="s">
        <v>73</v>
      </c>
      <c r="H321" s="5">
        <f t="shared" si="32"/>
        <v>-10500</v>
      </c>
      <c r="I321" s="20">
        <f t="shared" si="31"/>
        <v>1.9841269841269842</v>
      </c>
      <c r="K321" s="49" t="s">
        <v>12</v>
      </c>
      <c r="L321">
        <v>9</v>
      </c>
      <c r="M321" s="2">
        <v>504</v>
      </c>
    </row>
    <row r="322" spans="2:13" ht="12.75">
      <c r="B322" s="321">
        <v>1000</v>
      </c>
      <c r="C322" s="48" t="s">
        <v>117</v>
      </c>
      <c r="D322" s="46" t="s">
        <v>10</v>
      </c>
      <c r="E322" s="48" t="s">
        <v>453</v>
      </c>
      <c r="F322" s="47" t="s">
        <v>115</v>
      </c>
      <c r="G322" s="47" t="s">
        <v>73</v>
      </c>
      <c r="H322" s="5">
        <f t="shared" si="32"/>
        <v>-11500</v>
      </c>
      <c r="I322" s="20">
        <f t="shared" si="31"/>
        <v>1.9841269841269842</v>
      </c>
      <c r="K322" s="49" t="s">
        <v>12</v>
      </c>
      <c r="L322">
        <v>9</v>
      </c>
      <c r="M322" s="2">
        <v>504</v>
      </c>
    </row>
    <row r="323" spans="2:13" ht="12.75">
      <c r="B323" s="321">
        <v>1000</v>
      </c>
      <c r="C323" s="48" t="s">
        <v>116</v>
      </c>
      <c r="D323" s="46" t="s">
        <v>10</v>
      </c>
      <c r="E323" s="48" t="s">
        <v>453</v>
      </c>
      <c r="F323" s="47" t="s">
        <v>115</v>
      </c>
      <c r="G323" s="47" t="s">
        <v>89</v>
      </c>
      <c r="H323" s="5">
        <f t="shared" si="32"/>
        <v>-12500</v>
      </c>
      <c r="I323" s="20">
        <f t="shared" si="31"/>
        <v>1.9841269841269842</v>
      </c>
      <c r="K323" s="49" t="s">
        <v>12</v>
      </c>
      <c r="L323">
        <v>9</v>
      </c>
      <c r="M323" s="2">
        <v>504</v>
      </c>
    </row>
    <row r="324" spans="2:13" ht="12.75">
      <c r="B324" s="321">
        <v>1000</v>
      </c>
      <c r="C324" s="48" t="s">
        <v>116</v>
      </c>
      <c r="D324" s="46" t="s">
        <v>10</v>
      </c>
      <c r="E324" s="48" t="s">
        <v>453</v>
      </c>
      <c r="F324" s="47" t="s">
        <v>115</v>
      </c>
      <c r="G324" s="47" t="s">
        <v>89</v>
      </c>
      <c r="H324" s="5">
        <f t="shared" si="32"/>
        <v>-13500</v>
      </c>
      <c r="I324" s="20">
        <f t="shared" si="31"/>
        <v>1.9841269841269842</v>
      </c>
      <c r="K324" s="49" t="s">
        <v>12</v>
      </c>
      <c r="L324">
        <v>9</v>
      </c>
      <c r="M324" s="2">
        <v>504</v>
      </c>
    </row>
    <row r="325" spans="1:13" s="89" customFormat="1" ht="12.75">
      <c r="A325" s="1"/>
      <c r="B325" s="321">
        <v>1000</v>
      </c>
      <c r="C325" s="48" t="s">
        <v>117</v>
      </c>
      <c r="D325" s="46" t="s">
        <v>10</v>
      </c>
      <c r="E325" s="48" t="s">
        <v>453</v>
      </c>
      <c r="F325" s="47" t="s">
        <v>115</v>
      </c>
      <c r="G325" s="47" t="s">
        <v>89</v>
      </c>
      <c r="H325" s="5">
        <f t="shared" si="32"/>
        <v>-14500</v>
      </c>
      <c r="I325" s="20">
        <f t="shared" si="31"/>
        <v>1.9841269841269842</v>
      </c>
      <c r="J325"/>
      <c r="K325" s="49" t="s">
        <v>12</v>
      </c>
      <c r="L325">
        <v>9</v>
      </c>
      <c r="M325" s="2">
        <v>504</v>
      </c>
    </row>
    <row r="326" spans="1:13" ht="12.75">
      <c r="A326" s="87"/>
      <c r="B326" s="318">
        <v>1000</v>
      </c>
      <c r="C326" s="46" t="s">
        <v>116</v>
      </c>
      <c r="D326" s="46" t="s">
        <v>10</v>
      </c>
      <c r="E326" s="48" t="s">
        <v>453</v>
      </c>
      <c r="F326" s="47" t="s">
        <v>115</v>
      </c>
      <c r="G326" s="39" t="s">
        <v>90</v>
      </c>
      <c r="H326" s="5">
        <f t="shared" si="32"/>
        <v>-15500</v>
      </c>
      <c r="I326" s="20">
        <f t="shared" si="31"/>
        <v>1.9841269841269842</v>
      </c>
      <c r="J326" s="89"/>
      <c r="K326" s="82" t="s">
        <v>12</v>
      </c>
      <c r="L326" s="82">
        <v>9</v>
      </c>
      <c r="M326" s="2">
        <v>504</v>
      </c>
    </row>
    <row r="327" spans="1:13" s="80" customFormat="1" ht="12.75">
      <c r="A327" s="1"/>
      <c r="B327" s="321">
        <v>1000</v>
      </c>
      <c r="C327" s="46" t="s">
        <v>117</v>
      </c>
      <c r="D327" s="46" t="s">
        <v>10</v>
      </c>
      <c r="E327" s="48" t="s">
        <v>453</v>
      </c>
      <c r="F327" s="47" t="s">
        <v>115</v>
      </c>
      <c r="G327" s="47" t="s">
        <v>90</v>
      </c>
      <c r="H327" s="5">
        <f t="shared" si="32"/>
        <v>-16500</v>
      </c>
      <c r="I327" s="20">
        <f t="shared" si="31"/>
        <v>1.9841269841269842</v>
      </c>
      <c r="J327"/>
      <c r="K327" s="49" t="s">
        <v>12</v>
      </c>
      <c r="L327">
        <v>9</v>
      </c>
      <c r="M327" s="2">
        <v>504</v>
      </c>
    </row>
    <row r="328" spans="1:13" ht="12.75">
      <c r="A328" s="75"/>
      <c r="B328" s="457">
        <f>SUM(B315:B327)</f>
        <v>16500</v>
      </c>
      <c r="C328" s="77" t="s">
        <v>37</v>
      </c>
      <c r="D328" s="75"/>
      <c r="E328" s="75"/>
      <c r="F328" s="78"/>
      <c r="G328" s="78"/>
      <c r="H328" s="76">
        <v>0</v>
      </c>
      <c r="I328" s="79">
        <f t="shared" si="31"/>
        <v>32.73809523809524</v>
      </c>
      <c r="J328" s="80"/>
      <c r="K328" s="80"/>
      <c r="L328" s="80"/>
      <c r="M328" s="2">
        <v>504</v>
      </c>
    </row>
    <row r="329" spans="2:13" ht="12.75">
      <c r="B329" s="321"/>
      <c r="D329" s="10"/>
      <c r="H329" s="5">
        <f t="shared" si="32"/>
        <v>0</v>
      </c>
      <c r="I329" s="20">
        <f t="shared" si="31"/>
        <v>0</v>
      </c>
      <c r="M329" s="2">
        <v>504</v>
      </c>
    </row>
    <row r="330" spans="2:13" ht="12.75">
      <c r="B330" s="321"/>
      <c r="D330" s="10"/>
      <c r="H330" s="5">
        <f t="shared" si="32"/>
        <v>0</v>
      </c>
      <c r="I330" s="20">
        <f t="shared" si="31"/>
        <v>0</v>
      </c>
      <c r="M330" s="2">
        <v>504</v>
      </c>
    </row>
    <row r="331" spans="2:13" ht="12.75">
      <c r="B331" s="321">
        <v>1600</v>
      </c>
      <c r="C331" s="48" t="s">
        <v>38</v>
      </c>
      <c r="D331" s="46" t="s">
        <v>10</v>
      </c>
      <c r="E331" s="48" t="s">
        <v>52</v>
      </c>
      <c r="F331" s="47" t="s">
        <v>115</v>
      </c>
      <c r="G331" s="47" t="s">
        <v>71</v>
      </c>
      <c r="H331" s="5">
        <f t="shared" si="32"/>
        <v>-1600</v>
      </c>
      <c r="I331" s="20">
        <f t="shared" si="31"/>
        <v>3.1746031746031744</v>
      </c>
      <c r="K331" t="s">
        <v>12</v>
      </c>
      <c r="L331">
        <v>9</v>
      </c>
      <c r="M331" s="2">
        <v>504</v>
      </c>
    </row>
    <row r="332" spans="2:13" ht="12.75">
      <c r="B332" s="321">
        <v>1000</v>
      </c>
      <c r="C332" s="48" t="s">
        <v>38</v>
      </c>
      <c r="D332" s="46" t="s">
        <v>10</v>
      </c>
      <c r="E332" s="48" t="s">
        <v>52</v>
      </c>
      <c r="F332" s="47" t="s">
        <v>115</v>
      </c>
      <c r="G332" s="47" t="s">
        <v>118</v>
      </c>
      <c r="H332" s="5">
        <f t="shared" si="32"/>
        <v>-2600</v>
      </c>
      <c r="I332" s="20">
        <f t="shared" si="31"/>
        <v>1.9841269841269842</v>
      </c>
      <c r="K332" t="s">
        <v>12</v>
      </c>
      <c r="L332">
        <v>9</v>
      </c>
      <c r="M332" s="2">
        <v>504</v>
      </c>
    </row>
    <row r="333" spans="2:13" ht="12.75">
      <c r="B333" s="321">
        <v>1300</v>
      </c>
      <c r="C333" s="48" t="s">
        <v>38</v>
      </c>
      <c r="D333" s="46" t="s">
        <v>10</v>
      </c>
      <c r="E333" s="48" t="s">
        <v>52</v>
      </c>
      <c r="F333" s="47" t="s">
        <v>115</v>
      </c>
      <c r="G333" s="47" t="s">
        <v>73</v>
      </c>
      <c r="H333" s="5">
        <f t="shared" si="32"/>
        <v>-3900</v>
      </c>
      <c r="I333" s="20">
        <f t="shared" si="31"/>
        <v>2.5793650793650795</v>
      </c>
      <c r="K333" t="s">
        <v>12</v>
      </c>
      <c r="L333">
        <v>9</v>
      </c>
      <c r="M333" s="2">
        <v>504</v>
      </c>
    </row>
    <row r="334" spans="2:13" ht="12.75">
      <c r="B334" s="321">
        <v>1200</v>
      </c>
      <c r="C334" s="48" t="s">
        <v>38</v>
      </c>
      <c r="D334" s="46" t="s">
        <v>10</v>
      </c>
      <c r="E334" s="48" t="s">
        <v>52</v>
      </c>
      <c r="F334" s="47" t="s">
        <v>115</v>
      </c>
      <c r="G334" s="47" t="s">
        <v>89</v>
      </c>
      <c r="H334" s="5">
        <f t="shared" si="32"/>
        <v>-5100</v>
      </c>
      <c r="I334" s="20">
        <f t="shared" si="31"/>
        <v>2.380952380952381</v>
      </c>
      <c r="K334" t="s">
        <v>12</v>
      </c>
      <c r="L334">
        <v>9</v>
      </c>
      <c r="M334" s="2">
        <v>504</v>
      </c>
    </row>
    <row r="335" spans="1:13" s="80" customFormat="1" ht="12.75">
      <c r="A335" s="1"/>
      <c r="B335" s="321">
        <v>1400</v>
      </c>
      <c r="C335" s="48" t="s">
        <v>38</v>
      </c>
      <c r="D335" s="46" t="s">
        <v>10</v>
      </c>
      <c r="E335" s="48" t="s">
        <v>52</v>
      </c>
      <c r="F335" s="47" t="s">
        <v>115</v>
      </c>
      <c r="G335" s="47" t="s">
        <v>90</v>
      </c>
      <c r="H335" s="5">
        <f t="shared" si="32"/>
        <v>-6500</v>
      </c>
      <c r="I335" s="20">
        <f t="shared" si="31"/>
        <v>2.7777777777777777</v>
      </c>
      <c r="J335"/>
      <c r="K335" t="s">
        <v>12</v>
      </c>
      <c r="L335">
        <v>9</v>
      </c>
      <c r="M335" s="2">
        <v>504</v>
      </c>
    </row>
    <row r="336" spans="1:13" ht="12.75">
      <c r="A336" s="75"/>
      <c r="B336" s="457">
        <f>SUM(B331:B335)</f>
        <v>6500</v>
      </c>
      <c r="C336" s="75"/>
      <c r="D336" s="75"/>
      <c r="E336" s="77" t="s">
        <v>52</v>
      </c>
      <c r="F336" s="78"/>
      <c r="G336" s="78"/>
      <c r="H336" s="76">
        <v>0</v>
      </c>
      <c r="I336" s="79">
        <f t="shared" si="31"/>
        <v>12.896825396825397</v>
      </c>
      <c r="J336" s="80"/>
      <c r="K336" s="80"/>
      <c r="L336" s="80"/>
      <c r="M336" s="2">
        <v>504</v>
      </c>
    </row>
    <row r="337" spans="2:13" ht="12.75">
      <c r="B337" s="321"/>
      <c r="D337" s="10"/>
      <c r="H337" s="5">
        <f t="shared" si="32"/>
        <v>0</v>
      </c>
      <c r="I337" s="20">
        <f t="shared" si="31"/>
        <v>0</v>
      </c>
      <c r="M337" s="2">
        <v>504</v>
      </c>
    </row>
    <row r="338" spans="2:13" ht="12.75">
      <c r="B338" s="321"/>
      <c r="H338" s="5">
        <f t="shared" si="32"/>
        <v>0</v>
      </c>
      <c r="I338" s="20">
        <f t="shared" si="31"/>
        <v>0</v>
      </c>
      <c r="M338" s="2">
        <v>504</v>
      </c>
    </row>
    <row r="339" spans="1:13" ht="12.75">
      <c r="A339" s="10"/>
      <c r="B339" s="321">
        <v>4000</v>
      </c>
      <c r="C339" s="48" t="s">
        <v>39</v>
      </c>
      <c r="D339" s="48" t="s">
        <v>10</v>
      </c>
      <c r="E339" s="48" t="s">
        <v>453</v>
      </c>
      <c r="F339" s="47" t="s">
        <v>119</v>
      </c>
      <c r="G339" s="47" t="s">
        <v>71</v>
      </c>
      <c r="H339" s="5">
        <f t="shared" si="32"/>
        <v>-4000</v>
      </c>
      <c r="I339" s="20">
        <f t="shared" si="31"/>
        <v>7.936507936507937</v>
      </c>
      <c r="K339" s="49" t="s">
        <v>12</v>
      </c>
      <c r="L339">
        <v>9</v>
      </c>
      <c r="M339" s="2">
        <v>504</v>
      </c>
    </row>
    <row r="340" spans="2:13" ht="12.75">
      <c r="B340" s="321">
        <v>4000</v>
      </c>
      <c r="C340" s="48" t="s">
        <v>39</v>
      </c>
      <c r="D340" s="48" t="s">
        <v>10</v>
      </c>
      <c r="E340" s="48" t="s">
        <v>453</v>
      </c>
      <c r="F340" s="47" t="s">
        <v>119</v>
      </c>
      <c r="G340" s="47" t="s">
        <v>118</v>
      </c>
      <c r="H340" s="5">
        <f t="shared" si="32"/>
        <v>-8000</v>
      </c>
      <c r="I340" s="20">
        <f t="shared" si="31"/>
        <v>7.936507936507937</v>
      </c>
      <c r="K340" s="49" t="s">
        <v>12</v>
      </c>
      <c r="L340">
        <v>9</v>
      </c>
      <c r="M340" s="2">
        <v>504</v>
      </c>
    </row>
    <row r="341" spans="2:13" ht="12.75">
      <c r="B341" s="321">
        <v>4000</v>
      </c>
      <c r="C341" s="48" t="s">
        <v>39</v>
      </c>
      <c r="D341" s="48" t="s">
        <v>10</v>
      </c>
      <c r="E341" s="48" t="s">
        <v>453</v>
      </c>
      <c r="F341" s="47" t="s">
        <v>119</v>
      </c>
      <c r="G341" s="47" t="s">
        <v>73</v>
      </c>
      <c r="H341" s="5">
        <f t="shared" si="32"/>
        <v>-12000</v>
      </c>
      <c r="I341" s="20">
        <f t="shared" si="31"/>
        <v>7.936507936507937</v>
      </c>
      <c r="K341" s="49" t="s">
        <v>12</v>
      </c>
      <c r="L341">
        <v>9</v>
      </c>
      <c r="M341" s="2">
        <v>504</v>
      </c>
    </row>
    <row r="342" spans="2:13" ht="12.75">
      <c r="B342" s="321">
        <v>4000</v>
      </c>
      <c r="C342" s="48" t="s">
        <v>39</v>
      </c>
      <c r="D342" s="48" t="s">
        <v>10</v>
      </c>
      <c r="E342" s="48" t="s">
        <v>453</v>
      </c>
      <c r="F342" s="47" t="s">
        <v>119</v>
      </c>
      <c r="G342" s="47" t="s">
        <v>89</v>
      </c>
      <c r="H342" s="5">
        <f t="shared" si="32"/>
        <v>-16000</v>
      </c>
      <c r="I342" s="20">
        <f t="shared" si="31"/>
        <v>7.936507936507937</v>
      </c>
      <c r="K342" s="49" t="s">
        <v>12</v>
      </c>
      <c r="L342">
        <v>9</v>
      </c>
      <c r="M342" s="2">
        <v>504</v>
      </c>
    </row>
    <row r="343" spans="1:13" s="80" customFormat="1" ht="12.75">
      <c r="A343" s="1"/>
      <c r="B343" s="321">
        <v>4000</v>
      </c>
      <c r="C343" s="46" t="s">
        <v>39</v>
      </c>
      <c r="D343" s="48" t="s">
        <v>10</v>
      </c>
      <c r="E343" s="48" t="s">
        <v>453</v>
      </c>
      <c r="F343" s="47" t="s">
        <v>119</v>
      </c>
      <c r="G343" s="25" t="s">
        <v>90</v>
      </c>
      <c r="H343" s="5">
        <f t="shared" si="32"/>
        <v>-20000</v>
      </c>
      <c r="I343" s="20">
        <f t="shared" si="31"/>
        <v>7.936507936507937</v>
      </c>
      <c r="J343"/>
      <c r="K343" s="49" t="s">
        <v>12</v>
      </c>
      <c r="L343"/>
      <c r="M343" s="2">
        <v>504</v>
      </c>
    </row>
    <row r="344" spans="1:13" ht="12.75">
      <c r="A344" s="75"/>
      <c r="B344" s="457">
        <f>SUM(B339:B343)</f>
        <v>20000</v>
      </c>
      <c r="C344" s="77" t="s">
        <v>39</v>
      </c>
      <c r="D344" s="75"/>
      <c r="E344" s="75"/>
      <c r="F344" s="78"/>
      <c r="G344" s="78"/>
      <c r="H344" s="76">
        <v>0</v>
      </c>
      <c r="I344" s="79">
        <f t="shared" si="31"/>
        <v>39.682539682539684</v>
      </c>
      <c r="J344" s="80"/>
      <c r="K344" s="80"/>
      <c r="L344" s="80"/>
      <c r="M344" s="2">
        <v>504</v>
      </c>
    </row>
    <row r="345" spans="2:13" ht="12.75">
      <c r="B345" s="321"/>
      <c r="H345" s="5">
        <f t="shared" si="32"/>
        <v>0</v>
      </c>
      <c r="I345" s="20">
        <f t="shared" si="31"/>
        <v>0</v>
      </c>
      <c r="M345" s="2">
        <v>504</v>
      </c>
    </row>
    <row r="346" spans="2:13" ht="12.75">
      <c r="B346" s="321"/>
      <c r="H346" s="5">
        <f t="shared" si="32"/>
        <v>0</v>
      </c>
      <c r="I346" s="20">
        <f t="shared" si="31"/>
        <v>0</v>
      </c>
      <c r="M346" s="2">
        <v>504</v>
      </c>
    </row>
    <row r="347" spans="2:13" ht="12.75">
      <c r="B347" s="321">
        <v>2000</v>
      </c>
      <c r="C347" s="48" t="s">
        <v>41</v>
      </c>
      <c r="D347" s="48" t="s">
        <v>10</v>
      </c>
      <c r="E347" s="48" t="s">
        <v>453</v>
      </c>
      <c r="F347" s="47" t="s">
        <v>115</v>
      </c>
      <c r="G347" s="47" t="s">
        <v>71</v>
      </c>
      <c r="H347" s="5">
        <f t="shared" si="32"/>
        <v>-2000</v>
      </c>
      <c r="I347" s="20">
        <f t="shared" si="31"/>
        <v>3.9682539682539684</v>
      </c>
      <c r="K347" s="49" t="s">
        <v>12</v>
      </c>
      <c r="L347">
        <v>9</v>
      </c>
      <c r="M347" s="2">
        <v>504</v>
      </c>
    </row>
    <row r="348" spans="2:13" ht="12.75">
      <c r="B348" s="321">
        <v>2000</v>
      </c>
      <c r="C348" s="48" t="s">
        <v>41</v>
      </c>
      <c r="D348" s="48" t="s">
        <v>10</v>
      </c>
      <c r="E348" s="48" t="s">
        <v>453</v>
      </c>
      <c r="F348" s="47" t="s">
        <v>115</v>
      </c>
      <c r="G348" s="47" t="s">
        <v>118</v>
      </c>
      <c r="H348" s="5">
        <f t="shared" si="32"/>
        <v>-4000</v>
      </c>
      <c r="I348" s="20">
        <f t="shared" si="31"/>
        <v>3.9682539682539684</v>
      </c>
      <c r="K348" s="49" t="s">
        <v>12</v>
      </c>
      <c r="L348">
        <v>9</v>
      </c>
      <c r="M348" s="2">
        <v>504</v>
      </c>
    </row>
    <row r="349" spans="2:13" ht="12.75">
      <c r="B349" s="321">
        <v>2000</v>
      </c>
      <c r="C349" s="48" t="s">
        <v>41</v>
      </c>
      <c r="D349" s="48" t="s">
        <v>10</v>
      </c>
      <c r="E349" s="48" t="s">
        <v>453</v>
      </c>
      <c r="F349" s="47" t="s">
        <v>115</v>
      </c>
      <c r="G349" s="47" t="s">
        <v>73</v>
      </c>
      <c r="H349" s="5">
        <f t="shared" si="32"/>
        <v>-6000</v>
      </c>
      <c r="I349" s="20">
        <f t="shared" si="31"/>
        <v>3.9682539682539684</v>
      </c>
      <c r="K349" s="49" t="s">
        <v>12</v>
      </c>
      <c r="L349">
        <v>9</v>
      </c>
      <c r="M349" s="2">
        <v>504</v>
      </c>
    </row>
    <row r="350" spans="2:13" ht="12.75">
      <c r="B350" s="321">
        <v>2000</v>
      </c>
      <c r="C350" s="48" t="s">
        <v>41</v>
      </c>
      <c r="D350" s="48" t="s">
        <v>10</v>
      </c>
      <c r="E350" s="48" t="s">
        <v>453</v>
      </c>
      <c r="F350" s="47" t="s">
        <v>115</v>
      </c>
      <c r="G350" s="47" t="s">
        <v>89</v>
      </c>
      <c r="H350" s="5">
        <f t="shared" si="32"/>
        <v>-8000</v>
      </c>
      <c r="I350" s="20">
        <f t="shared" si="31"/>
        <v>3.9682539682539684</v>
      </c>
      <c r="K350" s="49" t="s">
        <v>12</v>
      </c>
      <c r="L350">
        <v>9</v>
      </c>
      <c r="M350" s="2">
        <v>504</v>
      </c>
    </row>
    <row r="351" spans="1:13" s="80" customFormat="1" ht="12.75">
      <c r="A351" s="1"/>
      <c r="B351" s="321">
        <v>2000</v>
      </c>
      <c r="C351" s="48" t="s">
        <v>41</v>
      </c>
      <c r="D351" s="48" t="s">
        <v>10</v>
      </c>
      <c r="E351" s="48" t="s">
        <v>453</v>
      </c>
      <c r="F351" s="47" t="s">
        <v>115</v>
      </c>
      <c r="G351" s="25" t="s">
        <v>90</v>
      </c>
      <c r="H351" s="5">
        <f>H350-B351</f>
        <v>-10000</v>
      </c>
      <c r="I351" s="20">
        <f>+B351/M351</f>
        <v>3.9682539682539684</v>
      </c>
      <c r="J351"/>
      <c r="K351" s="49" t="s">
        <v>12</v>
      </c>
      <c r="L351">
        <v>9</v>
      </c>
      <c r="M351" s="2">
        <v>504</v>
      </c>
    </row>
    <row r="352" spans="1:13" ht="12.75">
      <c r="A352" s="75"/>
      <c r="B352" s="457">
        <f>SUM(B347:B351)</f>
        <v>10000</v>
      </c>
      <c r="C352" s="77" t="s">
        <v>41</v>
      </c>
      <c r="D352" s="75"/>
      <c r="E352" s="75"/>
      <c r="F352" s="78"/>
      <c r="G352" s="78"/>
      <c r="H352" s="76">
        <v>0</v>
      </c>
      <c r="I352" s="79">
        <f t="shared" si="31"/>
        <v>19.841269841269842</v>
      </c>
      <c r="J352" s="80"/>
      <c r="K352" s="80"/>
      <c r="L352" s="80"/>
      <c r="M352" s="2">
        <v>504</v>
      </c>
    </row>
    <row r="353" spans="8:13" ht="12.75">
      <c r="H353" s="5">
        <f t="shared" si="32"/>
        <v>0</v>
      </c>
      <c r="I353" s="20">
        <f t="shared" si="31"/>
        <v>0</v>
      </c>
      <c r="M353" s="2">
        <v>504</v>
      </c>
    </row>
    <row r="354" spans="8:13" ht="12.75">
      <c r="H354" s="5">
        <f t="shared" si="32"/>
        <v>0</v>
      </c>
      <c r="I354" s="20">
        <f t="shared" si="31"/>
        <v>0</v>
      </c>
      <c r="M354" s="2">
        <v>504</v>
      </c>
    </row>
    <row r="355" spans="2:13" ht="12.75">
      <c r="B355" s="350">
        <v>1000</v>
      </c>
      <c r="C355" s="48" t="s">
        <v>455</v>
      </c>
      <c r="D355" s="48" t="s">
        <v>10</v>
      </c>
      <c r="E355" s="48" t="s">
        <v>182</v>
      </c>
      <c r="F355" s="47" t="s">
        <v>115</v>
      </c>
      <c r="G355" s="47" t="s">
        <v>71</v>
      </c>
      <c r="H355" s="5">
        <f t="shared" si="32"/>
        <v>-1000</v>
      </c>
      <c r="I355" s="20">
        <f t="shared" si="31"/>
        <v>1.9841269841269842</v>
      </c>
      <c r="K355" s="49" t="s">
        <v>12</v>
      </c>
      <c r="L355">
        <v>9</v>
      </c>
      <c r="M355" s="2">
        <v>504</v>
      </c>
    </row>
    <row r="356" spans="2:13" ht="12.75">
      <c r="B356" s="350">
        <v>1000</v>
      </c>
      <c r="C356" s="48" t="s">
        <v>455</v>
      </c>
      <c r="D356" s="48" t="s">
        <v>10</v>
      </c>
      <c r="E356" s="48" t="s">
        <v>182</v>
      </c>
      <c r="F356" s="47" t="s">
        <v>115</v>
      </c>
      <c r="G356" s="47" t="s">
        <v>118</v>
      </c>
      <c r="H356" s="5">
        <f t="shared" si="32"/>
        <v>-2000</v>
      </c>
      <c r="I356" s="20">
        <f t="shared" si="31"/>
        <v>1.9841269841269842</v>
      </c>
      <c r="K356" s="49" t="s">
        <v>12</v>
      </c>
      <c r="L356">
        <v>9</v>
      </c>
      <c r="M356" s="2">
        <v>504</v>
      </c>
    </row>
    <row r="357" spans="2:13" ht="12.75">
      <c r="B357" s="350">
        <v>1000</v>
      </c>
      <c r="C357" s="48" t="s">
        <v>455</v>
      </c>
      <c r="D357" s="48" t="s">
        <v>10</v>
      </c>
      <c r="E357" s="48" t="s">
        <v>182</v>
      </c>
      <c r="F357" s="47" t="s">
        <v>115</v>
      </c>
      <c r="G357" s="47" t="s">
        <v>73</v>
      </c>
      <c r="H357" s="5">
        <f t="shared" si="32"/>
        <v>-3000</v>
      </c>
      <c r="I357" s="20">
        <f t="shared" si="31"/>
        <v>1.9841269841269842</v>
      </c>
      <c r="K357" s="49" t="s">
        <v>12</v>
      </c>
      <c r="L357">
        <v>9</v>
      </c>
      <c r="M357" s="2">
        <v>504</v>
      </c>
    </row>
    <row r="358" spans="2:13" ht="12.75">
      <c r="B358" s="350">
        <v>1000</v>
      </c>
      <c r="C358" s="48" t="s">
        <v>455</v>
      </c>
      <c r="D358" s="48" t="s">
        <v>10</v>
      </c>
      <c r="E358" s="48" t="s">
        <v>182</v>
      </c>
      <c r="F358" s="47" t="s">
        <v>115</v>
      </c>
      <c r="G358" s="47" t="s">
        <v>89</v>
      </c>
      <c r="H358" s="5">
        <f t="shared" si="32"/>
        <v>-4000</v>
      </c>
      <c r="I358" s="20">
        <f t="shared" si="31"/>
        <v>1.9841269841269842</v>
      </c>
      <c r="K358" s="49" t="s">
        <v>12</v>
      </c>
      <c r="L358">
        <v>9</v>
      </c>
      <c r="M358" s="2">
        <v>504</v>
      </c>
    </row>
    <row r="359" spans="1:13" s="80" customFormat="1" ht="12.75">
      <c r="A359" s="1"/>
      <c r="B359" s="350">
        <v>1000</v>
      </c>
      <c r="C359" s="48" t="s">
        <v>455</v>
      </c>
      <c r="D359" s="48" t="s">
        <v>10</v>
      </c>
      <c r="E359" s="48" t="s">
        <v>182</v>
      </c>
      <c r="F359" s="47" t="s">
        <v>115</v>
      </c>
      <c r="G359" s="25" t="s">
        <v>90</v>
      </c>
      <c r="H359" s="5">
        <f>H358-B359</f>
        <v>-5000</v>
      </c>
      <c r="I359" s="20">
        <f>+B359/M359</f>
        <v>1.9841269841269842</v>
      </c>
      <c r="J359"/>
      <c r="K359" s="49" t="s">
        <v>12</v>
      </c>
      <c r="L359">
        <v>9</v>
      </c>
      <c r="M359" s="2">
        <v>504</v>
      </c>
    </row>
    <row r="360" spans="1:13" ht="12.75">
      <c r="A360" s="75"/>
      <c r="B360" s="458">
        <f>SUM(B355:B359)</f>
        <v>5000</v>
      </c>
      <c r="C360" s="75"/>
      <c r="D360" s="75"/>
      <c r="E360" s="77" t="s">
        <v>182</v>
      </c>
      <c r="F360" s="78"/>
      <c r="G360" s="78"/>
      <c r="H360" s="76">
        <v>0</v>
      </c>
      <c r="I360" s="79">
        <f t="shared" si="31"/>
        <v>9.920634920634921</v>
      </c>
      <c r="J360" s="80"/>
      <c r="K360" s="80"/>
      <c r="L360" s="80"/>
      <c r="M360" s="2">
        <v>504</v>
      </c>
    </row>
    <row r="361" spans="8:13" ht="12.75">
      <c r="H361" s="5">
        <f aca="true" t="shared" si="33" ref="H361:H379">H360-B361</f>
        <v>0</v>
      </c>
      <c r="I361" s="20">
        <v>5</v>
      </c>
      <c r="M361" s="2">
        <v>504</v>
      </c>
    </row>
    <row r="362" spans="8:13" ht="12.75">
      <c r="H362" s="5">
        <f t="shared" si="33"/>
        <v>0</v>
      </c>
      <c r="I362" s="20">
        <v>5</v>
      </c>
      <c r="M362" s="2">
        <v>504</v>
      </c>
    </row>
    <row r="363" spans="8:13" ht="12.75">
      <c r="H363" s="5">
        <f t="shared" si="33"/>
        <v>0</v>
      </c>
      <c r="I363" s="20">
        <v>5</v>
      </c>
      <c r="M363" s="2">
        <v>504</v>
      </c>
    </row>
    <row r="364" spans="1:13" s="62" customFormat="1" ht="12.75">
      <c r="A364" s="1"/>
      <c r="B364" s="5"/>
      <c r="C364" s="1"/>
      <c r="D364" s="1"/>
      <c r="E364" s="1"/>
      <c r="F364" s="25"/>
      <c r="G364" s="25"/>
      <c r="H364" s="5">
        <f t="shared" si="33"/>
        <v>0</v>
      </c>
      <c r="I364" s="20">
        <v>5</v>
      </c>
      <c r="J364"/>
      <c r="K364"/>
      <c r="L364"/>
      <c r="M364" s="2">
        <v>504</v>
      </c>
    </row>
    <row r="365" spans="1:13" ht="12.75">
      <c r="A365" s="56"/>
      <c r="B365" s="70">
        <f>+B372+B378+B385+B389+B396+B404</f>
        <v>65000</v>
      </c>
      <c r="C365" s="58" t="s">
        <v>120</v>
      </c>
      <c r="D365" s="58" t="s">
        <v>1178</v>
      </c>
      <c r="E365" s="112" t="s">
        <v>121</v>
      </c>
      <c r="F365" s="112" t="s">
        <v>107</v>
      </c>
      <c r="G365" s="60" t="s">
        <v>108</v>
      </c>
      <c r="H365" s="57"/>
      <c r="I365" s="61">
        <f>+B365/M365</f>
        <v>128.96825396825398</v>
      </c>
      <c r="J365" s="62"/>
      <c r="K365" s="62"/>
      <c r="L365" s="62"/>
      <c r="M365" s="2">
        <v>504</v>
      </c>
    </row>
    <row r="366" spans="8:13" ht="12.75">
      <c r="H366" s="5">
        <f t="shared" si="33"/>
        <v>0</v>
      </c>
      <c r="I366" s="20">
        <v>5</v>
      </c>
      <c r="M366" s="2">
        <v>504</v>
      </c>
    </row>
    <row r="367" spans="2:13" ht="12.75">
      <c r="B367" s="321">
        <v>2000</v>
      </c>
      <c r="C367" s="1" t="s">
        <v>11</v>
      </c>
      <c r="D367" s="1" t="s">
        <v>10</v>
      </c>
      <c r="E367" s="1" t="s">
        <v>22</v>
      </c>
      <c r="F367" s="53" t="s">
        <v>122</v>
      </c>
      <c r="G367" s="25" t="s">
        <v>25</v>
      </c>
      <c r="H367" s="5">
        <f>H366-B367</f>
        <v>-2000</v>
      </c>
      <c r="I367" s="20">
        <v>6</v>
      </c>
      <c r="K367" t="s">
        <v>11</v>
      </c>
      <c r="L367">
        <v>10</v>
      </c>
      <c r="M367" s="2">
        <v>504</v>
      </c>
    </row>
    <row r="368" spans="2:13" ht="12.75">
      <c r="B368" s="321">
        <v>2000</v>
      </c>
      <c r="C368" s="1" t="s">
        <v>11</v>
      </c>
      <c r="D368" s="1" t="s">
        <v>10</v>
      </c>
      <c r="E368" s="1" t="s">
        <v>22</v>
      </c>
      <c r="F368" s="53" t="s">
        <v>122</v>
      </c>
      <c r="G368" s="25" t="s">
        <v>25</v>
      </c>
      <c r="H368" s="5">
        <f>H367-B368</f>
        <v>-4000</v>
      </c>
      <c r="I368" s="20">
        <v>7</v>
      </c>
      <c r="K368" t="s">
        <v>11</v>
      </c>
      <c r="L368">
        <v>10</v>
      </c>
      <c r="M368" s="2">
        <v>504</v>
      </c>
    </row>
    <row r="369" spans="2:13" ht="12.75">
      <c r="B369" s="321">
        <v>3000</v>
      </c>
      <c r="C369" s="1" t="s">
        <v>11</v>
      </c>
      <c r="D369" s="1" t="s">
        <v>10</v>
      </c>
      <c r="E369" s="1" t="s">
        <v>22</v>
      </c>
      <c r="F369" s="53" t="s">
        <v>1048</v>
      </c>
      <c r="G369" s="25" t="s">
        <v>73</v>
      </c>
      <c r="H369" s="5">
        <f>H368-B369</f>
        <v>-7000</v>
      </c>
      <c r="I369" s="20">
        <v>8</v>
      </c>
      <c r="K369" t="s">
        <v>11</v>
      </c>
      <c r="L369">
        <v>9</v>
      </c>
      <c r="M369" s="2">
        <v>504</v>
      </c>
    </row>
    <row r="370" spans="2:13" ht="12.75">
      <c r="B370" s="321">
        <v>3000</v>
      </c>
      <c r="C370" s="1" t="s">
        <v>11</v>
      </c>
      <c r="D370" s="1" t="s">
        <v>10</v>
      </c>
      <c r="E370" s="1" t="s">
        <v>22</v>
      </c>
      <c r="F370" s="40" t="s">
        <v>135</v>
      </c>
      <c r="G370" s="25" t="s">
        <v>89</v>
      </c>
      <c r="H370" s="5">
        <f>H369-B370</f>
        <v>-10000</v>
      </c>
      <c r="I370" s="20">
        <v>9</v>
      </c>
      <c r="K370" t="s">
        <v>11</v>
      </c>
      <c r="L370">
        <v>10</v>
      </c>
      <c r="M370" s="2">
        <v>504</v>
      </c>
    </row>
    <row r="371" spans="1:13" s="44" customFormat="1" ht="12.75">
      <c r="A371" s="1"/>
      <c r="B371" s="321">
        <v>3000</v>
      </c>
      <c r="C371" s="1" t="s">
        <v>11</v>
      </c>
      <c r="D371" s="1" t="s">
        <v>10</v>
      </c>
      <c r="E371" s="1" t="s">
        <v>22</v>
      </c>
      <c r="F371" s="40" t="s">
        <v>136</v>
      </c>
      <c r="G371" s="25" t="s">
        <v>137</v>
      </c>
      <c r="H371" s="5">
        <f>H370-B371</f>
        <v>-13000</v>
      </c>
      <c r="I371" s="20">
        <v>10</v>
      </c>
      <c r="J371"/>
      <c r="K371" t="s">
        <v>11</v>
      </c>
      <c r="L371">
        <v>10</v>
      </c>
      <c r="M371" s="2">
        <v>504</v>
      </c>
    </row>
    <row r="372" spans="1:13" ht="12.75">
      <c r="A372" s="9"/>
      <c r="B372" s="325">
        <f>SUM(B367:B371)</f>
        <v>13000</v>
      </c>
      <c r="C372" s="9" t="s">
        <v>11</v>
      </c>
      <c r="D372" s="9"/>
      <c r="E372" s="9"/>
      <c r="F372" s="16"/>
      <c r="G372" s="16"/>
      <c r="H372" s="42">
        <v>0</v>
      </c>
      <c r="I372" s="43">
        <v>5</v>
      </c>
      <c r="J372" s="44"/>
      <c r="K372" s="44"/>
      <c r="L372" s="44"/>
      <c r="M372" s="2">
        <v>504</v>
      </c>
    </row>
    <row r="373" spans="2:13" ht="12.75">
      <c r="B373" s="321"/>
      <c r="H373" s="5">
        <f t="shared" si="33"/>
        <v>0</v>
      </c>
      <c r="I373" s="20">
        <v>5</v>
      </c>
      <c r="M373" s="2">
        <v>504</v>
      </c>
    </row>
    <row r="374" spans="2:13" ht="12.75">
      <c r="B374" s="321"/>
      <c r="H374" s="5">
        <f>H373-B374</f>
        <v>0</v>
      </c>
      <c r="I374" s="20">
        <v>5</v>
      </c>
      <c r="M374" s="2">
        <v>504</v>
      </c>
    </row>
    <row r="375" spans="2:13" ht="12.75">
      <c r="B375" s="318">
        <v>2500</v>
      </c>
      <c r="C375" s="46" t="s">
        <v>124</v>
      </c>
      <c r="D375" s="10" t="s">
        <v>125</v>
      </c>
      <c r="E375" s="63" t="s">
        <v>454</v>
      </c>
      <c r="F375" s="25" t="s">
        <v>126</v>
      </c>
      <c r="G375" s="64" t="s">
        <v>73</v>
      </c>
      <c r="H375" s="5">
        <f t="shared" si="33"/>
        <v>-2500</v>
      </c>
      <c r="I375" s="20">
        <f>+B375/M375</f>
        <v>4.9603174603174605</v>
      </c>
      <c r="K375" t="s">
        <v>22</v>
      </c>
      <c r="L375">
        <v>10</v>
      </c>
      <c r="M375" s="2">
        <v>504</v>
      </c>
    </row>
    <row r="376" spans="1:13" s="13" customFormat="1" ht="12.75">
      <c r="A376" s="1"/>
      <c r="B376" s="318">
        <v>1000</v>
      </c>
      <c r="C376" s="46" t="s">
        <v>127</v>
      </c>
      <c r="D376" s="10" t="s">
        <v>125</v>
      </c>
      <c r="E376" s="63" t="s">
        <v>454</v>
      </c>
      <c r="F376" s="25" t="s">
        <v>126</v>
      </c>
      <c r="G376" s="28" t="s">
        <v>89</v>
      </c>
      <c r="H376" s="5">
        <f t="shared" si="33"/>
        <v>-3500</v>
      </c>
      <c r="I376" s="20">
        <f>+B376/M376</f>
        <v>1.9841269841269842</v>
      </c>
      <c r="J376"/>
      <c r="K376" t="s">
        <v>22</v>
      </c>
      <c r="L376">
        <v>10</v>
      </c>
      <c r="M376" s="2">
        <v>504</v>
      </c>
    </row>
    <row r="377" spans="1:13" s="13" customFormat="1" ht="12.75">
      <c r="A377" s="10"/>
      <c r="B377" s="318">
        <v>2500</v>
      </c>
      <c r="C377" s="46" t="s">
        <v>128</v>
      </c>
      <c r="D377" s="10" t="s">
        <v>125</v>
      </c>
      <c r="E377" s="63" t="s">
        <v>454</v>
      </c>
      <c r="F377" s="25" t="s">
        <v>126</v>
      </c>
      <c r="G377" s="28" t="s">
        <v>90</v>
      </c>
      <c r="H377" s="5">
        <f t="shared" si="33"/>
        <v>-6000</v>
      </c>
      <c r="I377" s="20">
        <f>+B377/M377</f>
        <v>4.9603174603174605</v>
      </c>
      <c r="K377" t="s">
        <v>22</v>
      </c>
      <c r="L377">
        <v>10</v>
      </c>
      <c r="M377" s="2">
        <v>504</v>
      </c>
    </row>
    <row r="378" spans="1:13" ht="12.75">
      <c r="A378" s="9"/>
      <c r="B378" s="325">
        <f>SUM(B375:B377)</f>
        <v>6000</v>
      </c>
      <c r="C378" s="65" t="s">
        <v>37</v>
      </c>
      <c r="D378" s="9"/>
      <c r="E378" s="56"/>
      <c r="F378" s="16"/>
      <c r="G378" s="16"/>
      <c r="H378" s="42">
        <v>0</v>
      </c>
      <c r="I378" s="43">
        <f>+B378/M378</f>
        <v>11.904761904761905</v>
      </c>
      <c r="J378" s="44"/>
      <c r="K378" s="44"/>
      <c r="L378" s="44"/>
      <c r="M378" s="2">
        <v>504</v>
      </c>
    </row>
    <row r="379" spans="2:13" ht="12.75">
      <c r="B379" s="321"/>
      <c r="C379" s="46"/>
      <c r="D379" s="10"/>
      <c r="H379" s="5">
        <f t="shared" si="33"/>
        <v>0</v>
      </c>
      <c r="I379" s="20">
        <f>+B379/M379</f>
        <v>0</v>
      </c>
      <c r="M379" s="2">
        <v>504</v>
      </c>
    </row>
    <row r="380" spans="2:14" ht="12.75">
      <c r="B380" s="321"/>
      <c r="C380" s="46"/>
      <c r="D380" s="10"/>
      <c r="H380" s="5">
        <f>H379-B380</f>
        <v>0</v>
      </c>
      <c r="I380" s="20">
        <f aca="true" t="shared" si="34" ref="I380:I388">+B380/M380</f>
        <v>0</v>
      </c>
      <c r="M380" s="2">
        <v>504</v>
      </c>
      <c r="N380" s="51"/>
    </row>
    <row r="381" spans="1:13" ht="12.75">
      <c r="A381" s="10"/>
      <c r="B381" s="321">
        <v>1500</v>
      </c>
      <c r="C381" s="46" t="s">
        <v>38</v>
      </c>
      <c r="D381" s="10" t="s">
        <v>125</v>
      </c>
      <c r="E381" s="66" t="s">
        <v>52</v>
      </c>
      <c r="F381" s="25" t="s">
        <v>126</v>
      </c>
      <c r="G381" s="25" t="s">
        <v>73</v>
      </c>
      <c r="H381" s="5">
        <f>H380-B381</f>
        <v>-1500</v>
      </c>
      <c r="I381" s="20">
        <f t="shared" si="34"/>
        <v>2.9761904761904763</v>
      </c>
      <c r="J381" s="50"/>
      <c r="K381" t="s">
        <v>22</v>
      </c>
      <c r="L381" s="50">
        <v>10</v>
      </c>
      <c r="M381" s="2">
        <v>504</v>
      </c>
    </row>
    <row r="382" spans="2:13" ht="12.75">
      <c r="B382" s="321">
        <v>1500</v>
      </c>
      <c r="C382" s="46" t="s">
        <v>38</v>
      </c>
      <c r="D382" s="10" t="s">
        <v>125</v>
      </c>
      <c r="E382" s="66" t="s">
        <v>52</v>
      </c>
      <c r="F382" s="25" t="s">
        <v>126</v>
      </c>
      <c r="G382" s="25" t="s">
        <v>89</v>
      </c>
      <c r="H382" s="5">
        <f>H381-B382</f>
        <v>-3000</v>
      </c>
      <c r="I382" s="20">
        <f t="shared" si="34"/>
        <v>2.9761904761904763</v>
      </c>
      <c r="K382" t="s">
        <v>22</v>
      </c>
      <c r="L382" s="50">
        <v>10</v>
      </c>
      <c r="M382" s="2">
        <v>504</v>
      </c>
    </row>
    <row r="383" spans="2:13" ht="12.75">
      <c r="B383" s="321">
        <v>1500</v>
      </c>
      <c r="C383" s="46" t="s">
        <v>38</v>
      </c>
      <c r="D383" s="10" t="s">
        <v>125</v>
      </c>
      <c r="E383" s="66" t="s">
        <v>52</v>
      </c>
      <c r="F383" s="25" t="s">
        <v>126</v>
      </c>
      <c r="G383" s="25" t="s">
        <v>90</v>
      </c>
      <c r="H383" s="5">
        <f>H382-B383</f>
        <v>-4500</v>
      </c>
      <c r="I383" s="20">
        <f t="shared" si="34"/>
        <v>2.9761904761904763</v>
      </c>
      <c r="K383" t="s">
        <v>22</v>
      </c>
      <c r="L383" s="50">
        <v>10</v>
      </c>
      <c r="M383" s="2">
        <v>504</v>
      </c>
    </row>
    <row r="384" spans="1:13" ht="12.75">
      <c r="A384" s="10"/>
      <c r="B384" s="321">
        <v>1500</v>
      </c>
      <c r="C384" s="10" t="s">
        <v>38</v>
      </c>
      <c r="D384" s="10" t="s">
        <v>125</v>
      </c>
      <c r="E384" s="10" t="s">
        <v>52</v>
      </c>
      <c r="F384" s="25" t="s">
        <v>126</v>
      </c>
      <c r="G384" s="28" t="s">
        <v>91</v>
      </c>
      <c r="H384" s="5">
        <f>H383-B384</f>
        <v>-6000</v>
      </c>
      <c r="I384" s="20">
        <f t="shared" si="34"/>
        <v>2.9761904761904763</v>
      </c>
      <c r="J384" s="13"/>
      <c r="K384" s="13" t="s">
        <v>22</v>
      </c>
      <c r="L384" s="50">
        <v>10</v>
      </c>
      <c r="M384" s="2">
        <v>504</v>
      </c>
    </row>
    <row r="385" spans="1:13" ht="12.75">
      <c r="A385" s="9"/>
      <c r="B385" s="325">
        <f>SUM(B381:B384)</f>
        <v>6000</v>
      </c>
      <c r="C385" s="9"/>
      <c r="D385" s="9"/>
      <c r="E385" s="9" t="s">
        <v>52</v>
      </c>
      <c r="F385" s="16"/>
      <c r="G385" s="16"/>
      <c r="H385" s="42">
        <v>0</v>
      </c>
      <c r="I385" s="43">
        <f t="shared" si="34"/>
        <v>11.904761904761905</v>
      </c>
      <c r="J385" s="44"/>
      <c r="K385" s="44"/>
      <c r="L385" s="44"/>
      <c r="M385" s="2">
        <v>504</v>
      </c>
    </row>
    <row r="386" spans="1:13" s="13" customFormat="1" ht="12.75">
      <c r="A386" s="10"/>
      <c r="B386" s="318"/>
      <c r="C386" s="10"/>
      <c r="D386" s="10"/>
      <c r="E386" s="10"/>
      <c r="F386" s="28"/>
      <c r="G386" s="28"/>
      <c r="H386" s="5">
        <f>H385-B386</f>
        <v>0</v>
      </c>
      <c r="I386" s="20">
        <f t="shared" si="34"/>
        <v>0</v>
      </c>
      <c r="M386" s="2">
        <v>504</v>
      </c>
    </row>
    <row r="387" spans="1:13" ht="12.75">
      <c r="A387" s="10"/>
      <c r="B387" s="321"/>
      <c r="C387" s="46"/>
      <c r="D387" s="10"/>
      <c r="H387" s="5">
        <f>H386-B387</f>
        <v>0</v>
      </c>
      <c r="I387" s="20">
        <f t="shared" si="34"/>
        <v>0</v>
      </c>
      <c r="M387" s="2">
        <v>504</v>
      </c>
    </row>
    <row r="388" spans="1:13" s="44" customFormat="1" ht="12.75">
      <c r="A388" s="10"/>
      <c r="B388" s="318">
        <v>7000</v>
      </c>
      <c r="C388" s="1" t="s">
        <v>39</v>
      </c>
      <c r="D388" s="10" t="s">
        <v>125</v>
      </c>
      <c r="E388" s="63" t="s">
        <v>454</v>
      </c>
      <c r="F388" s="64" t="s">
        <v>132</v>
      </c>
      <c r="G388" s="28" t="s">
        <v>90</v>
      </c>
      <c r="H388" s="5">
        <f>H387-B388</f>
        <v>-7000</v>
      </c>
      <c r="I388" s="20">
        <f t="shared" si="34"/>
        <v>13.88888888888889</v>
      </c>
      <c r="J388" s="13"/>
      <c r="K388" s="13" t="s">
        <v>22</v>
      </c>
      <c r="L388" s="50">
        <v>10</v>
      </c>
      <c r="M388" s="2">
        <v>504</v>
      </c>
    </row>
    <row r="389" spans="1:13" ht="12.75">
      <c r="A389" s="9"/>
      <c r="B389" s="325">
        <f>SUM(B388:B388)</f>
        <v>7000</v>
      </c>
      <c r="C389" s="9" t="s">
        <v>39</v>
      </c>
      <c r="D389" s="9"/>
      <c r="E389" s="9"/>
      <c r="F389" s="16"/>
      <c r="G389" s="16"/>
      <c r="H389" s="42">
        <v>0</v>
      </c>
      <c r="I389" s="43">
        <f aca="true" t="shared" si="35" ref="I389:I396">+B389/M389</f>
        <v>13.88888888888889</v>
      </c>
      <c r="J389" s="44"/>
      <c r="K389" s="44"/>
      <c r="L389" s="44"/>
      <c r="M389" s="2">
        <v>504</v>
      </c>
    </row>
    <row r="390" spans="2:13" ht="12.75">
      <c r="B390" s="321"/>
      <c r="D390" s="10"/>
      <c r="H390" s="5">
        <f aca="true" t="shared" si="36" ref="H390:H395">H389-B390</f>
        <v>0</v>
      </c>
      <c r="I390" s="67">
        <f t="shared" si="35"/>
        <v>0</v>
      </c>
      <c r="M390" s="2">
        <v>504</v>
      </c>
    </row>
    <row r="391" spans="2:13" ht="12.75">
      <c r="B391" s="321"/>
      <c r="D391" s="10"/>
      <c r="H391" s="5">
        <f t="shared" si="36"/>
        <v>0</v>
      </c>
      <c r="I391" s="20">
        <f t="shared" si="35"/>
        <v>0</v>
      </c>
      <c r="M391" s="2">
        <v>504</v>
      </c>
    </row>
    <row r="392" spans="2:13" ht="12.75">
      <c r="B392" s="321">
        <v>2000</v>
      </c>
      <c r="C392" s="1" t="s">
        <v>41</v>
      </c>
      <c r="D392" s="10" t="s">
        <v>125</v>
      </c>
      <c r="E392" s="63" t="s">
        <v>454</v>
      </c>
      <c r="F392" s="25" t="s">
        <v>126</v>
      </c>
      <c r="G392" s="25" t="s">
        <v>73</v>
      </c>
      <c r="H392" s="5">
        <f t="shared" si="36"/>
        <v>-2000</v>
      </c>
      <c r="I392" s="20">
        <f t="shared" si="35"/>
        <v>3.9682539682539684</v>
      </c>
      <c r="K392" t="s">
        <v>22</v>
      </c>
      <c r="L392">
        <v>10</v>
      </c>
      <c r="M392" s="2">
        <v>504</v>
      </c>
    </row>
    <row r="393" spans="2:13" ht="12.75">
      <c r="B393" s="321">
        <v>2000</v>
      </c>
      <c r="C393" s="1" t="s">
        <v>41</v>
      </c>
      <c r="D393" s="10" t="s">
        <v>125</v>
      </c>
      <c r="E393" s="63" t="s">
        <v>454</v>
      </c>
      <c r="F393" s="25" t="s">
        <v>126</v>
      </c>
      <c r="G393" s="25" t="s">
        <v>89</v>
      </c>
      <c r="H393" s="5">
        <f t="shared" si="36"/>
        <v>-4000</v>
      </c>
      <c r="I393" s="20">
        <f t="shared" si="35"/>
        <v>3.9682539682539684</v>
      </c>
      <c r="K393" t="s">
        <v>22</v>
      </c>
      <c r="L393">
        <v>10</v>
      </c>
      <c r="M393" s="2">
        <v>504</v>
      </c>
    </row>
    <row r="394" spans="1:13" s="13" customFormat="1" ht="12.75">
      <c r="A394" s="1"/>
      <c r="B394" s="321">
        <v>2000</v>
      </c>
      <c r="C394" s="1" t="s">
        <v>41</v>
      </c>
      <c r="D394" s="10" t="s">
        <v>125</v>
      </c>
      <c r="E394" s="63" t="s">
        <v>454</v>
      </c>
      <c r="F394" s="25" t="s">
        <v>126</v>
      </c>
      <c r="G394" s="25" t="s">
        <v>90</v>
      </c>
      <c r="H394" s="5">
        <f t="shared" si="36"/>
        <v>-6000</v>
      </c>
      <c r="I394" s="20">
        <f t="shared" si="35"/>
        <v>3.9682539682539684</v>
      </c>
      <c r="J394"/>
      <c r="K394" t="s">
        <v>22</v>
      </c>
      <c r="L394">
        <v>10</v>
      </c>
      <c r="M394" s="2">
        <v>504</v>
      </c>
    </row>
    <row r="395" spans="1:13" s="44" customFormat="1" ht="12.75">
      <c r="A395" s="10"/>
      <c r="B395" s="318">
        <v>2000</v>
      </c>
      <c r="C395" s="1" t="s">
        <v>41</v>
      </c>
      <c r="D395" s="10" t="s">
        <v>125</v>
      </c>
      <c r="E395" s="63" t="s">
        <v>454</v>
      </c>
      <c r="F395" s="25" t="s">
        <v>126</v>
      </c>
      <c r="G395" s="28" t="s">
        <v>91</v>
      </c>
      <c r="H395" s="5">
        <f t="shared" si="36"/>
        <v>-8000</v>
      </c>
      <c r="I395" s="20">
        <f t="shared" si="35"/>
        <v>3.9682539682539684</v>
      </c>
      <c r="J395" s="13"/>
      <c r="K395" s="13" t="s">
        <v>22</v>
      </c>
      <c r="L395">
        <v>10</v>
      </c>
      <c r="M395" s="2">
        <v>504</v>
      </c>
    </row>
    <row r="396" spans="1:13" ht="12.75">
      <c r="A396" s="9"/>
      <c r="B396" s="325">
        <f>SUM(B392:B395)</f>
        <v>8000</v>
      </c>
      <c r="C396" s="9" t="s">
        <v>41</v>
      </c>
      <c r="D396" s="9"/>
      <c r="E396" s="9"/>
      <c r="F396" s="16"/>
      <c r="G396" s="16"/>
      <c r="H396" s="42">
        <v>0</v>
      </c>
      <c r="I396" s="43">
        <f t="shared" si="35"/>
        <v>15.873015873015873</v>
      </c>
      <c r="J396" s="44"/>
      <c r="K396" s="44"/>
      <c r="L396" s="44"/>
      <c r="M396" s="2">
        <v>504</v>
      </c>
    </row>
    <row r="397" spans="2:13" ht="12.75">
      <c r="B397" s="321"/>
      <c r="H397" s="5">
        <f>H396-B397</f>
        <v>0</v>
      </c>
      <c r="I397" s="20">
        <v>5</v>
      </c>
      <c r="M397" s="2">
        <v>504</v>
      </c>
    </row>
    <row r="398" spans="2:13" ht="12.75">
      <c r="B398" s="321"/>
      <c r="I398" s="20"/>
      <c r="M398" s="2">
        <v>504</v>
      </c>
    </row>
    <row r="399" spans="1:13" ht="12.75">
      <c r="A399" s="10"/>
      <c r="B399" s="321">
        <v>5000</v>
      </c>
      <c r="C399" s="10" t="s">
        <v>452</v>
      </c>
      <c r="D399" s="10" t="s">
        <v>125</v>
      </c>
      <c r="E399" s="1" t="s">
        <v>1049</v>
      </c>
      <c r="F399" s="25" t="s">
        <v>1050</v>
      </c>
      <c r="G399" s="25" t="s">
        <v>89</v>
      </c>
      <c r="H399" s="5">
        <f>H454-B399</f>
        <v>-5000</v>
      </c>
      <c r="I399" s="20">
        <f aca="true" t="shared" si="37" ref="I399:I407">+B399/M399</f>
        <v>9.920634920634921</v>
      </c>
      <c r="K399" t="s">
        <v>22</v>
      </c>
      <c r="L399">
        <v>10</v>
      </c>
      <c r="M399" s="2">
        <v>504</v>
      </c>
    </row>
    <row r="400" spans="2:13" ht="12.75">
      <c r="B400" s="321">
        <v>5000</v>
      </c>
      <c r="C400" s="10" t="s">
        <v>452</v>
      </c>
      <c r="D400" s="10" t="s">
        <v>125</v>
      </c>
      <c r="E400" s="1" t="s">
        <v>1049</v>
      </c>
      <c r="F400" s="25" t="s">
        <v>1051</v>
      </c>
      <c r="G400" s="25" t="s">
        <v>89</v>
      </c>
      <c r="H400" s="5">
        <f>H399-B400</f>
        <v>-10000</v>
      </c>
      <c r="I400" s="20">
        <f t="shared" si="37"/>
        <v>9.920634920634921</v>
      </c>
      <c r="K400" t="s">
        <v>22</v>
      </c>
      <c r="L400">
        <v>10</v>
      </c>
      <c r="M400" s="2">
        <v>504</v>
      </c>
    </row>
    <row r="401" spans="2:13" ht="12.75">
      <c r="B401" s="321">
        <v>5000</v>
      </c>
      <c r="C401" s="10" t="s">
        <v>452</v>
      </c>
      <c r="D401" s="10" t="s">
        <v>125</v>
      </c>
      <c r="E401" s="1" t="s">
        <v>1049</v>
      </c>
      <c r="F401" s="25" t="s">
        <v>1052</v>
      </c>
      <c r="G401" s="25" t="s">
        <v>89</v>
      </c>
      <c r="H401" s="5">
        <f>H400-B401</f>
        <v>-15000</v>
      </c>
      <c r="I401" s="20">
        <f t="shared" si="37"/>
        <v>9.920634920634921</v>
      </c>
      <c r="K401" t="s">
        <v>22</v>
      </c>
      <c r="L401">
        <v>10</v>
      </c>
      <c r="M401" s="2">
        <v>504</v>
      </c>
    </row>
    <row r="402" spans="2:13" ht="12.75">
      <c r="B402" s="321">
        <v>5000</v>
      </c>
      <c r="C402" s="10" t="s">
        <v>452</v>
      </c>
      <c r="D402" s="10" t="s">
        <v>125</v>
      </c>
      <c r="E402" s="1" t="s">
        <v>1049</v>
      </c>
      <c r="F402" s="25" t="s">
        <v>1053</v>
      </c>
      <c r="G402" s="25" t="s">
        <v>89</v>
      </c>
      <c r="H402" s="5">
        <f>H401-B402</f>
        <v>-20000</v>
      </c>
      <c r="I402" s="20">
        <f t="shared" si="37"/>
        <v>9.920634920634921</v>
      </c>
      <c r="K402" t="s">
        <v>22</v>
      </c>
      <c r="L402">
        <v>10</v>
      </c>
      <c r="M402" s="2">
        <v>504</v>
      </c>
    </row>
    <row r="403" spans="2:13" ht="12.75">
      <c r="B403" s="321">
        <v>5000</v>
      </c>
      <c r="C403" s="10" t="s">
        <v>452</v>
      </c>
      <c r="D403" s="10" t="s">
        <v>125</v>
      </c>
      <c r="E403" s="1" t="s">
        <v>1049</v>
      </c>
      <c r="F403" s="25" t="s">
        <v>1054</v>
      </c>
      <c r="G403" s="25" t="s">
        <v>89</v>
      </c>
      <c r="H403" s="5">
        <f>H402-B403</f>
        <v>-25000</v>
      </c>
      <c r="I403" s="20">
        <f t="shared" si="37"/>
        <v>9.920634920634921</v>
      </c>
      <c r="K403" t="s">
        <v>22</v>
      </c>
      <c r="L403">
        <v>10</v>
      </c>
      <c r="M403" s="2">
        <v>504</v>
      </c>
    </row>
    <row r="404" spans="1:13" s="44" customFormat="1" ht="12.75">
      <c r="A404" s="9"/>
      <c r="B404" s="325">
        <f>SUM(B399:B403)</f>
        <v>25000</v>
      </c>
      <c r="C404" s="9"/>
      <c r="D404" s="9"/>
      <c r="E404" s="9" t="s">
        <v>1049</v>
      </c>
      <c r="F404" s="16"/>
      <c r="G404" s="16"/>
      <c r="H404" s="42">
        <v>0</v>
      </c>
      <c r="I404" s="43">
        <f t="shared" si="37"/>
        <v>49.6031746031746</v>
      </c>
      <c r="M404" s="2">
        <v>504</v>
      </c>
    </row>
    <row r="405" spans="8:13" ht="12.75">
      <c r="H405" s="5">
        <f>H404-B405</f>
        <v>0</v>
      </c>
      <c r="I405" s="20">
        <f t="shared" si="37"/>
        <v>0</v>
      </c>
      <c r="M405" s="2">
        <v>504</v>
      </c>
    </row>
    <row r="406" spans="8:13" ht="12.75">
      <c r="H406" s="5">
        <f>H405-B406</f>
        <v>0</v>
      </c>
      <c r="I406" s="20">
        <f t="shared" si="37"/>
        <v>0</v>
      </c>
      <c r="M406" s="2">
        <v>504</v>
      </c>
    </row>
    <row r="407" spans="8:13" ht="12.75">
      <c r="H407" s="5">
        <f>H406-B407</f>
        <v>0</v>
      </c>
      <c r="I407" s="20">
        <f t="shared" si="37"/>
        <v>0</v>
      </c>
      <c r="M407" s="2">
        <v>504</v>
      </c>
    </row>
    <row r="408" spans="1:256" s="73" customFormat="1" ht="12.75">
      <c r="A408" s="1"/>
      <c r="B408" s="5"/>
      <c r="C408" s="1"/>
      <c r="D408" s="1"/>
      <c r="E408" s="1"/>
      <c r="F408" s="25"/>
      <c r="G408" s="25"/>
      <c r="H408" s="5">
        <f>H407-B408</f>
        <v>0</v>
      </c>
      <c r="I408" s="20">
        <v>5</v>
      </c>
      <c r="J408"/>
      <c r="K408"/>
      <c r="L408"/>
      <c r="M408" s="2">
        <v>504</v>
      </c>
      <c r="IV408" s="58">
        <f>SUM(A408:IU408)</f>
        <v>509</v>
      </c>
    </row>
    <row r="409" spans="1:13" ht="12.75">
      <c r="A409" s="58"/>
      <c r="B409" s="70">
        <f>+B418+B426+B434+B440+B447+B452</f>
        <v>67900</v>
      </c>
      <c r="C409" s="58" t="s">
        <v>133</v>
      </c>
      <c r="D409" s="58" t="s">
        <v>1147</v>
      </c>
      <c r="E409" s="58" t="s">
        <v>134</v>
      </c>
      <c r="F409" s="59" t="s">
        <v>1202</v>
      </c>
      <c r="G409" s="60" t="s">
        <v>451</v>
      </c>
      <c r="H409" s="70"/>
      <c r="I409" s="72">
        <f>+B409/M409</f>
        <v>134.72222222222223</v>
      </c>
      <c r="J409" s="73"/>
      <c r="K409" s="73"/>
      <c r="L409" s="73"/>
      <c r="M409" s="2">
        <v>504</v>
      </c>
    </row>
    <row r="410" spans="8:13" ht="12.75">
      <c r="H410" s="5">
        <f aca="true" t="shared" si="38" ref="H410:H417">H409-B410</f>
        <v>0</v>
      </c>
      <c r="I410" s="20">
        <v>5</v>
      </c>
      <c r="M410" s="2">
        <v>504</v>
      </c>
    </row>
    <row r="411" spans="2:13" ht="12.75">
      <c r="B411" s="69">
        <v>2500</v>
      </c>
      <c r="C411" s="1" t="s">
        <v>11</v>
      </c>
      <c r="D411" s="1" t="s">
        <v>10</v>
      </c>
      <c r="E411" s="1" t="s">
        <v>65</v>
      </c>
      <c r="F411" s="54" t="s">
        <v>138</v>
      </c>
      <c r="G411" s="25" t="s">
        <v>89</v>
      </c>
      <c r="H411" s="5">
        <f t="shared" si="38"/>
        <v>-2500</v>
      </c>
      <c r="I411" s="20">
        <v>6</v>
      </c>
      <c r="K411" t="s">
        <v>11</v>
      </c>
      <c r="L411">
        <v>11</v>
      </c>
      <c r="M411" s="2">
        <v>504</v>
      </c>
    </row>
    <row r="412" spans="2:13" ht="12.75">
      <c r="B412" s="69">
        <v>2500</v>
      </c>
      <c r="C412" s="1" t="s">
        <v>11</v>
      </c>
      <c r="D412" s="1" t="s">
        <v>10</v>
      </c>
      <c r="E412" s="1" t="s">
        <v>65</v>
      </c>
      <c r="F412" s="55" t="s">
        <v>139</v>
      </c>
      <c r="G412" s="25" t="s">
        <v>90</v>
      </c>
      <c r="H412" s="5">
        <f t="shared" si="38"/>
        <v>-5000</v>
      </c>
      <c r="I412" s="20">
        <v>7</v>
      </c>
      <c r="K412" t="s">
        <v>11</v>
      </c>
      <c r="L412">
        <v>11</v>
      </c>
      <c r="M412" s="2">
        <v>504</v>
      </c>
    </row>
    <row r="413" spans="2:13" ht="12.75">
      <c r="B413" s="69">
        <v>2500</v>
      </c>
      <c r="C413" s="1" t="s">
        <v>11</v>
      </c>
      <c r="D413" s="1" t="s">
        <v>10</v>
      </c>
      <c r="E413" s="1" t="s">
        <v>65</v>
      </c>
      <c r="F413" s="55" t="s">
        <v>140</v>
      </c>
      <c r="G413" s="25" t="s">
        <v>91</v>
      </c>
      <c r="H413" s="5">
        <f t="shared" si="38"/>
        <v>-7500</v>
      </c>
      <c r="I413" s="20">
        <v>9</v>
      </c>
      <c r="K413" t="s">
        <v>11</v>
      </c>
      <c r="L413">
        <v>11</v>
      </c>
      <c r="M413" s="2">
        <v>504</v>
      </c>
    </row>
    <row r="414" spans="2:13" ht="12.75">
      <c r="B414" s="69">
        <v>2000</v>
      </c>
      <c r="C414" s="1" t="s">
        <v>11</v>
      </c>
      <c r="D414" s="1" t="s">
        <v>10</v>
      </c>
      <c r="E414" s="1" t="s">
        <v>15</v>
      </c>
      <c r="F414" s="55" t="s">
        <v>141</v>
      </c>
      <c r="G414" s="25" t="s">
        <v>137</v>
      </c>
      <c r="H414" s="5">
        <f t="shared" si="38"/>
        <v>-9500</v>
      </c>
      <c r="I414" s="20">
        <v>10</v>
      </c>
      <c r="K414" t="s">
        <v>11</v>
      </c>
      <c r="L414">
        <v>11</v>
      </c>
      <c r="M414" s="2">
        <v>504</v>
      </c>
    </row>
    <row r="415" spans="2:13" ht="12.75">
      <c r="B415" s="69">
        <v>2500</v>
      </c>
      <c r="C415" s="1" t="s">
        <v>11</v>
      </c>
      <c r="D415" s="1" t="s">
        <v>10</v>
      </c>
      <c r="E415" s="1" t="s">
        <v>65</v>
      </c>
      <c r="F415" s="55" t="s">
        <v>142</v>
      </c>
      <c r="G415" s="25" t="s">
        <v>137</v>
      </c>
      <c r="H415" s="5">
        <f t="shared" si="38"/>
        <v>-12000</v>
      </c>
      <c r="I415" s="20">
        <v>11</v>
      </c>
      <c r="K415" t="s">
        <v>11</v>
      </c>
      <c r="L415">
        <v>11</v>
      </c>
      <c r="M415" s="2">
        <v>504</v>
      </c>
    </row>
    <row r="416" spans="2:13" ht="12.75">
      <c r="B416" s="69">
        <v>2500</v>
      </c>
      <c r="C416" s="1" t="s">
        <v>11</v>
      </c>
      <c r="D416" s="1" t="s">
        <v>10</v>
      </c>
      <c r="E416" s="1" t="s">
        <v>65</v>
      </c>
      <c r="F416" s="55" t="s">
        <v>143</v>
      </c>
      <c r="G416" s="25" t="s">
        <v>92</v>
      </c>
      <c r="H416" s="5">
        <f t="shared" si="38"/>
        <v>-14500</v>
      </c>
      <c r="I416" s="20">
        <v>12</v>
      </c>
      <c r="K416" t="s">
        <v>11</v>
      </c>
      <c r="L416">
        <v>11</v>
      </c>
      <c r="M416" s="2">
        <v>504</v>
      </c>
    </row>
    <row r="417" spans="1:13" s="44" customFormat="1" ht="12.75">
      <c r="A417" s="1"/>
      <c r="B417" s="69">
        <v>2500</v>
      </c>
      <c r="C417" s="1" t="s">
        <v>11</v>
      </c>
      <c r="D417" s="1" t="s">
        <v>10</v>
      </c>
      <c r="E417" s="1" t="s">
        <v>65</v>
      </c>
      <c r="F417" s="55" t="s">
        <v>144</v>
      </c>
      <c r="G417" s="25" t="s">
        <v>123</v>
      </c>
      <c r="H417" s="5">
        <f t="shared" si="38"/>
        <v>-17000</v>
      </c>
      <c r="I417" s="20">
        <v>13</v>
      </c>
      <c r="J417"/>
      <c r="K417" t="s">
        <v>11</v>
      </c>
      <c r="L417">
        <v>11</v>
      </c>
      <c r="M417" s="2">
        <v>504</v>
      </c>
    </row>
    <row r="418" spans="1:13" ht="12.75">
      <c r="A418" s="9"/>
      <c r="B418" s="465">
        <f>SUM(B411:B417)</f>
        <v>17000</v>
      </c>
      <c r="C418" s="9" t="s">
        <v>11</v>
      </c>
      <c r="D418" s="9"/>
      <c r="E418" s="9"/>
      <c r="F418" s="16"/>
      <c r="G418" s="16"/>
      <c r="H418" s="42">
        <v>0</v>
      </c>
      <c r="I418" s="43">
        <v>5</v>
      </c>
      <c r="J418" s="44"/>
      <c r="K418" s="44"/>
      <c r="L418" s="44"/>
      <c r="M418" s="2">
        <v>504</v>
      </c>
    </row>
    <row r="419" spans="2:13" ht="12.75">
      <c r="B419" s="69"/>
      <c r="H419" s="5">
        <f aca="true" t="shared" si="39" ref="H419:H425">H418-B419</f>
        <v>0</v>
      </c>
      <c r="I419" s="20">
        <v>5</v>
      </c>
      <c r="M419" s="2">
        <v>504</v>
      </c>
    </row>
    <row r="420" spans="2:13" ht="12.75">
      <c r="B420" s="69"/>
      <c r="H420" s="5">
        <f t="shared" si="39"/>
        <v>0</v>
      </c>
      <c r="I420" s="20">
        <v>5</v>
      </c>
      <c r="M420" s="2">
        <v>504</v>
      </c>
    </row>
    <row r="421" spans="2:13" ht="12.75">
      <c r="B421" s="245">
        <v>3500</v>
      </c>
      <c r="C421" s="46" t="s">
        <v>1113</v>
      </c>
      <c r="D421" s="10" t="s">
        <v>74</v>
      </c>
      <c r="E421" s="46" t="s">
        <v>453</v>
      </c>
      <c r="F421" s="47" t="s">
        <v>145</v>
      </c>
      <c r="G421" s="39" t="s">
        <v>89</v>
      </c>
      <c r="H421" s="5">
        <f t="shared" si="39"/>
        <v>-3500</v>
      </c>
      <c r="I421" s="20">
        <f aca="true" t="shared" si="40" ref="I421:I426">+B421/M421</f>
        <v>6.944444444444445</v>
      </c>
      <c r="K421" t="s">
        <v>65</v>
      </c>
      <c r="L421">
        <v>11</v>
      </c>
      <c r="M421" s="2">
        <v>504</v>
      </c>
    </row>
    <row r="422" spans="2:13" ht="12.75">
      <c r="B422" s="245">
        <v>1500</v>
      </c>
      <c r="C422" s="46" t="s">
        <v>1224</v>
      </c>
      <c r="D422" s="10" t="s">
        <v>74</v>
      </c>
      <c r="E422" s="46" t="s">
        <v>453</v>
      </c>
      <c r="F422" s="47" t="s">
        <v>146</v>
      </c>
      <c r="G422" s="39" t="s">
        <v>89</v>
      </c>
      <c r="H422" s="5">
        <f t="shared" si="39"/>
        <v>-5000</v>
      </c>
      <c r="I422" s="20">
        <f t="shared" si="40"/>
        <v>2.9761904761904763</v>
      </c>
      <c r="K422" t="s">
        <v>65</v>
      </c>
      <c r="L422">
        <v>11</v>
      </c>
      <c r="M422" s="2">
        <v>504</v>
      </c>
    </row>
    <row r="423" spans="2:14" ht="12.75">
      <c r="B423" s="245">
        <v>5000</v>
      </c>
      <c r="C423" s="46" t="s">
        <v>1225</v>
      </c>
      <c r="D423" s="10" t="s">
        <v>74</v>
      </c>
      <c r="E423" s="46" t="s">
        <v>453</v>
      </c>
      <c r="F423" s="47" t="s">
        <v>146</v>
      </c>
      <c r="G423" s="39" t="s">
        <v>90</v>
      </c>
      <c r="H423" s="5">
        <f t="shared" si="39"/>
        <v>-10000</v>
      </c>
      <c r="I423" s="20">
        <f t="shared" si="40"/>
        <v>9.920634920634921</v>
      </c>
      <c r="K423" t="s">
        <v>65</v>
      </c>
      <c r="L423">
        <v>11</v>
      </c>
      <c r="M423" s="2">
        <v>504</v>
      </c>
      <c r="N423" s="51"/>
    </row>
    <row r="424" spans="2:14" ht="12.75">
      <c r="B424" s="245">
        <v>5000</v>
      </c>
      <c r="C424" s="46" t="s">
        <v>1226</v>
      </c>
      <c r="D424" s="10" t="s">
        <v>74</v>
      </c>
      <c r="E424" s="46" t="s">
        <v>453</v>
      </c>
      <c r="F424" s="47" t="s">
        <v>146</v>
      </c>
      <c r="G424" s="39" t="s">
        <v>90</v>
      </c>
      <c r="H424" s="5">
        <f t="shared" si="39"/>
        <v>-15000</v>
      </c>
      <c r="I424" s="20">
        <f t="shared" si="40"/>
        <v>9.920634920634921</v>
      </c>
      <c r="K424" t="s">
        <v>65</v>
      </c>
      <c r="L424" s="50">
        <v>11</v>
      </c>
      <c r="M424" s="2">
        <v>504</v>
      </c>
      <c r="N424" s="51"/>
    </row>
    <row r="425" spans="1:13" s="80" customFormat="1" ht="12.75">
      <c r="A425" s="1"/>
      <c r="B425" s="245">
        <v>3500</v>
      </c>
      <c r="C425" s="46" t="s">
        <v>1114</v>
      </c>
      <c r="D425" s="10" t="s">
        <v>74</v>
      </c>
      <c r="E425" s="46" t="s">
        <v>453</v>
      </c>
      <c r="F425" s="47" t="s">
        <v>147</v>
      </c>
      <c r="G425" s="39" t="s">
        <v>137</v>
      </c>
      <c r="H425" s="5">
        <f t="shared" si="39"/>
        <v>-18500</v>
      </c>
      <c r="I425" s="20">
        <f t="shared" si="40"/>
        <v>6.944444444444445</v>
      </c>
      <c r="J425"/>
      <c r="K425" t="s">
        <v>65</v>
      </c>
      <c r="L425" s="50">
        <v>11</v>
      </c>
      <c r="M425" s="2">
        <v>504</v>
      </c>
    </row>
    <row r="426" spans="1:13" s="13" customFormat="1" ht="12.75">
      <c r="A426" s="75"/>
      <c r="B426" s="466">
        <f>SUM(B421:B425)</f>
        <v>18500</v>
      </c>
      <c r="C426" s="77" t="s">
        <v>1139</v>
      </c>
      <c r="D426" s="75"/>
      <c r="E426" s="75"/>
      <c r="F426" s="78"/>
      <c r="G426" s="78"/>
      <c r="H426" s="76">
        <v>0</v>
      </c>
      <c r="I426" s="79">
        <f t="shared" si="40"/>
        <v>36.70634920634921</v>
      </c>
      <c r="J426" s="80"/>
      <c r="K426" s="80"/>
      <c r="L426" s="80"/>
      <c r="M426" s="2">
        <v>504</v>
      </c>
    </row>
    <row r="427" spans="1:13" s="13" customFormat="1" ht="12.75">
      <c r="A427" s="10"/>
      <c r="B427" s="245"/>
      <c r="C427" s="46"/>
      <c r="D427" s="10"/>
      <c r="E427" s="10"/>
      <c r="F427" s="28"/>
      <c r="G427" s="28"/>
      <c r="H427" s="5">
        <f aca="true" t="shared" si="41" ref="H427:H433">H426-B427</f>
        <v>0</v>
      </c>
      <c r="I427" s="67"/>
      <c r="M427" s="2">
        <v>504</v>
      </c>
    </row>
    <row r="428" spans="1:13" ht="12.75">
      <c r="A428" s="10"/>
      <c r="B428" s="245"/>
      <c r="C428" s="46"/>
      <c r="D428" s="10"/>
      <c r="E428" s="10"/>
      <c r="F428" s="28"/>
      <c r="G428" s="28"/>
      <c r="H428" s="5">
        <f t="shared" si="41"/>
        <v>0</v>
      </c>
      <c r="I428" s="67"/>
      <c r="J428" s="13"/>
      <c r="K428" s="13"/>
      <c r="L428" s="13"/>
      <c r="M428" s="2">
        <v>504</v>
      </c>
    </row>
    <row r="429" spans="2:13" ht="12.75">
      <c r="B429" s="69">
        <v>1500</v>
      </c>
      <c r="C429" s="1" t="s">
        <v>38</v>
      </c>
      <c r="D429" s="1" t="s">
        <v>82</v>
      </c>
      <c r="E429" s="1" t="s">
        <v>52</v>
      </c>
      <c r="F429" s="25" t="s">
        <v>146</v>
      </c>
      <c r="G429" s="25" t="s">
        <v>73</v>
      </c>
      <c r="H429" s="5">
        <f t="shared" si="41"/>
        <v>-1500</v>
      </c>
      <c r="I429" s="20">
        <f aca="true" t="shared" si="42" ref="I429:I452">+B429/M429</f>
        <v>2.9761904761904763</v>
      </c>
      <c r="K429" t="s">
        <v>65</v>
      </c>
      <c r="L429">
        <v>11</v>
      </c>
      <c r="M429" s="2">
        <v>504</v>
      </c>
    </row>
    <row r="430" spans="2:13" ht="12.75">
      <c r="B430" s="69">
        <v>1000</v>
      </c>
      <c r="C430" s="46" t="s">
        <v>38</v>
      </c>
      <c r="D430" s="10" t="s">
        <v>82</v>
      </c>
      <c r="E430" s="1" t="s">
        <v>52</v>
      </c>
      <c r="F430" s="25" t="s">
        <v>146</v>
      </c>
      <c r="G430" s="25" t="s">
        <v>89</v>
      </c>
      <c r="H430" s="5">
        <f t="shared" si="41"/>
        <v>-2500</v>
      </c>
      <c r="I430" s="20">
        <f t="shared" si="42"/>
        <v>1.9841269841269842</v>
      </c>
      <c r="K430" t="s">
        <v>65</v>
      </c>
      <c r="L430">
        <v>11</v>
      </c>
      <c r="M430" s="2">
        <v>504</v>
      </c>
    </row>
    <row r="431" spans="2:13" ht="12.75">
      <c r="B431" s="69">
        <v>1400</v>
      </c>
      <c r="C431" s="46" t="s">
        <v>38</v>
      </c>
      <c r="D431" s="10" t="s">
        <v>82</v>
      </c>
      <c r="E431" s="1" t="s">
        <v>52</v>
      </c>
      <c r="F431" s="25" t="s">
        <v>146</v>
      </c>
      <c r="G431" s="25" t="s">
        <v>90</v>
      </c>
      <c r="H431" s="5">
        <f t="shared" si="41"/>
        <v>-3900</v>
      </c>
      <c r="I431" s="20">
        <f t="shared" si="42"/>
        <v>2.7777777777777777</v>
      </c>
      <c r="J431" s="13"/>
      <c r="K431" t="s">
        <v>65</v>
      </c>
      <c r="L431">
        <v>11</v>
      </c>
      <c r="M431" s="2">
        <v>504</v>
      </c>
    </row>
    <row r="432" spans="2:13" ht="12.75">
      <c r="B432" s="69">
        <v>1000</v>
      </c>
      <c r="C432" s="46" t="s">
        <v>38</v>
      </c>
      <c r="D432" s="10" t="s">
        <v>82</v>
      </c>
      <c r="E432" s="1" t="s">
        <v>52</v>
      </c>
      <c r="F432" s="25" t="s">
        <v>146</v>
      </c>
      <c r="G432" s="25" t="s">
        <v>91</v>
      </c>
      <c r="H432" s="5">
        <f t="shared" si="41"/>
        <v>-4900</v>
      </c>
      <c r="I432" s="20">
        <f t="shared" si="42"/>
        <v>1.9841269841269842</v>
      </c>
      <c r="J432" s="13"/>
      <c r="K432" t="s">
        <v>65</v>
      </c>
      <c r="L432">
        <v>11</v>
      </c>
      <c r="M432" s="2">
        <v>504</v>
      </c>
    </row>
    <row r="433" spans="1:13" s="80" customFormat="1" ht="12.75">
      <c r="A433" s="1"/>
      <c r="B433" s="69">
        <v>1500</v>
      </c>
      <c r="C433" s="46" t="s">
        <v>38</v>
      </c>
      <c r="D433" s="10" t="s">
        <v>82</v>
      </c>
      <c r="E433" s="1" t="s">
        <v>52</v>
      </c>
      <c r="F433" s="25" t="s">
        <v>146</v>
      </c>
      <c r="G433" s="25" t="s">
        <v>137</v>
      </c>
      <c r="H433" s="5">
        <f t="shared" si="41"/>
        <v>-6400</v>
      </c>
      <c r="I433" s="20">
        <f t="shared" si="42"/>
        <v>2.9761904761904763</v>
      </c>
      <c r="J433" s="13"/>
      <c r="K433" t="s">
        <v>65</v>
      </c>
      <c r="L433">
        <v>11</v>
      </c>
      <c r="M433" s="2">
        <v>504</v>
      </c>
    </row>
    <row r="434" spans="1:13" ht="12.75">
      <c r="A434" s="75"/>
      <c r="B434" s="466">
        <f>SUM(B429:B433)</f>
        <v>6400</v>
      </c>
      <c r="C434" s="77"/>
      <c r="D434" s="75"/>
      <c r="E434" s="75" t="s">
        <v>52</v>
      </c>
      <c r="F434" s="78"/>
      <c r="G434" s="78"/>
      <c r="H434" s="76">
        <v>0</v>
      </c>
      <c r="I434" s="79">
        <f t="shared" si="42"/>
        <v>12.698412698412698</v>
      </c>
      <c r="J434" s="80"/>
      <c r="K434" s="80"/>
      <c r="L434" s="80"/>
      <c r="M434" s="2">
        <v>504</v>
      </c>
    </row>
    <row r="435" spans="2:13" ht="12.75">
      <c r="B435" s="69"/>
      <c r="C435" s="46"/>
      <c r="D435" s="10"/>
      <c r="H435" s="5">
        <f>H434-B435</f>
        <v>0</v>
      </c>
      <c r="I435" s="20">
        <f t="shared" si="42"/>
        <v>0</v>
      </c>
      <c r="M435" s="2">
        <v>504</v>
      </c>
    </row>
    <row r="436" spans="2:13" ht="12.75">
      <c r="B436" s="69"/>
      <c r="D436" s="10"/>
      <c r="H436" s="5">
        <f>H435-B436</f>
        <v>0</v>
      </c>
      <c r="I436" s="20">
        <f t="shared" si="42"/>
        <v>0</v>
      </c>
      <c r="M436" s="2">
        <v>504</v>
      </c>
    </row>
    <row r="437" spans="2:13" ht="12.75">
      <c r="B437" s="69">
        <v>5000</v>
      </c>
      <c r="C437" s="1" t="s">
        <v>39</v>
      </c>
      <c r="D437" s="10" t="s">
        <v>82</v>
      </c>
      <c r="E437" s="1" t="s">
        <v>453</v>
      </c>
      <c r="F437" s="25" t="s">
        <v>148</v>
      </c>
      <c r="G437" s="25" t="s">
        <v>89</v>
      </c>
      <c r="H437" s="5">
        <f aca="true" t="shared" si="43" ref="H437:H446">H436-B437</f>
        <v>-5000</v>
      </c>
      <c r="I437" s="20">
        <f t="shared" si="42"/>
        <v>9.920634920634921</v>
      </c>
      <c r="K437" t="s">
        <v>65</v>
      </c>
      <c r="L437">
        <v>11</v>
      </c>
      <c r="M437" s="2">
        <v>504</v>
      </c>
    </row>
    <row r="438" spans="2:13" ht="12.75">
      <c r="B438" s="69">
        <v>5000</v>
      </c>
      <c r="C438" s="1" t="s">
        <v>39</v>
      </c>
      <c r="D438" s="10" t="s">
        <v>82</v>
      </c>
      <c r="E438" s="1" t="s">
        <v>453</v>
      </c>
      <c r="F438" s="25" t="s">
        <v>148</v>
      </c>
      <c r="G438" s="25" t="s">
        <v>90</v>
      </c>
      <c r="H438" s="5">
        <f t="shared" si="43"/>
        <v>-10000</v>
      </c>
      <c r="I438" s="20">
        <f t="shared" si="42"/>
        <v>9.920634920634921</v>
      </c>
      <c r="K438" t="s">
        <v>65</v>
      </c>
      <c r="L438">
        <v>11</v>
      </c>
      <c r="M438" s="2">
        <v>504</v>
      </c>
    </row>
    <row r="439" spans="1:13" s="80" customFormat="1" ht="12.75">
      <c r="A439" s="1"/>
      <c r="B439" s="69">
        <v>5000</v>
      </c>
      <c r="C439" s="1" t="s">
        <v>39</v>
      </c>
      <c r="D439" s="10" t="s">
        <v>82</v>
      </c>
      <c r="E439" s="1" t="s">
        <v>453</v>
      </c>
      <c r="F439" s="25" t="s">
        <v>148</v>
      </c>
      <c r="G439" s="25" t="s">
        <v>91</v>
      </c>
      <c r="H439" s="5">
        <f t="shared" si="43"/>
        <v>-15000</v>
      </c>
      <c r="I439" s="20">
        <f t="shared" si="42"/>
        <v>9.920634920634921</v>
      </c>
      <c r="J439"/>
      <c r="K439" t="s">
        <v>65</v>
      </c>
      <c r="L439">
        <v>11</v>
      </c>
      <c r="M439" s="2">
        <v>504</v>
      </c>
    </row>
    <row r="440" spans="1:13" ht="12.75">
      <c r="A440" s="75"/>
      <c r="B440" s="466">
        <f>SUM(B437:B439)</f>
        <v>15000</v>
      </c>
      <c r="C440" s="75" t="s">
        <v>39</v>
      </c>
      <c r="D440" s="75"/>
      <c r="E440" s="75"/>
      <c r="F440" s="78"/>
      <c r="G440" s="78"/>
      <c r="H440" s="42">
        <v>0</v>
      </c>
      <c r="I440" s="43">
        <f t="shared" si="42"/>
        <v>29.761904761904763</v>
      </c>
      <c r="J440" s="80"/>
      <c r="K440" s="80"/>
      <c r="L440" s="80"/>
      <c r="M440" s="2">
        <v>504</v>
      </c>
    </row>
    <row r="441" spans="2:13" ht="12.75">
      <c r="B441" s="69"/>
      <c r="D441" s="10"/>
      <c r="H441" s="5">
        <f t="shared" si="43"/>
        <v>0</v>
      </c>
      <c r="I441" s="20">
        <f t="shared" si="42"/>
        <v>0</v>
      </c>
      <c r="M441" s="2">
        <v>504</v>
      </c>
    </row>
    <row r="442" spans="1:13" s="13" customFormat="1" ht="12.75">
      <c r="A442" s="1"/>
      <c r="B442" s="69"/>
      <c r="C442" s="1"/>
      <c r="D442" s="10"/>
      <c r="E442" s="1"/>
      <c r="F442" s="25"/>
      <c r="G442" s="25"/>
      <c r="H442" s="5">
        <f t="shared" si="43"/>
        <v>0</v>
      </c>
      <c r="I442" s="20">
        <f t="shared" si="42"/>
        <v>0</v>
      </c>
      <c r="J442"/>
      <c r="K442"/>
      <c r="L442"/>
      <c r="M442" s="2">
        <v>504</v>
      </c>
    </row>
    <row r="443" spans="1:13" s="13" customFormat="1" ht="12.75">
      <c r="A443" s="10"/>
      <c r="B443" s="245">
        <v>2000</v>
      </c>
      <c r="C443" s="10" t="s">
        <v>41</v>
      </c>
      <c r="D443" s="10" t="s">
        <v>10</v>
      </c>
      <c r="E443" s="10" t="s">
        <v>453</v>
      </c>
      <c r="F443" s="47" t="s">
        <v>146</v>
      </c>
      <c r="G443" s="28" t="s">
        <v>89</v>
      </c>
      <c r="H443" s="5">
        <f t="shared" si="43"/>
        <v>-2000</v>
      </c>
      <c r="I443" s="20">
        <f t="shared" si="42"/>
        <v>3.9682539682539684</v>
      </c>
      <c r="K443" s="13" t="s">
        <v>65</v>
      </c>
      <c r="L443" s="13">
        <v>11</v>
      </c>
      <c r="M443" s="2">
        <v>504</v>
      </c>
    </row>
    <row r="444" spans="1:13" s="13" customFormat="1" ht="12.75">
      <c r="A444" s="10"/>
      <c r="B444" s="245">
        <v>2000</v>
      </c>
      <c r="C444" s="10" t="s">
        <v>41</v>
      </c>
      <c r="D444" s="10" t="s">
        <v>10</v>
      </c>
      <c r="E444" s="10" t="s">
        <v>453</v>
      </c>
      <c r="F444" s="47" t="s">
        <v>146</v>
      </c>
      <c r="G444" s="28" t="s">
        <v>90</v>
      </c>
      <c r="H444" s="5">
        <f t="shared" si="43"/>
        <v>-4000</v>
      </c>
      <c r="I444" s="20">
        <f t="shared" si="42"/>
        <v>3.9682539682539684</v>
      </c>
      <c r="K444" s="13" t="s">
        <v>65</v>
      </c>
      <c r="L444" s="13">
        <v>11</v>
      </c>
      <c r="M444" s="2">
        <v>504</v>
      </c>
    </row>
    <row r="445" spans="1:13" s="13" customFormat="1" ht="12.75">
      <c r="A445" s="10"/>
      <c r="B445" s="245">
        <v>2000</v>
      </c>
      <c r="C445" s="10" t="s">
        <v>41</v>
      </c>
      <c r="D445" s="10" t="s">
        <v>10</v>
      </c>
      <c r="E445" s="10" t="s">
        <v>453</v>
      </c>
      <c r="F445" s="47" t="s">
        <v>146</v>
      </c>
      <c r="G445" s="28" t="s">
        <v>91</v>
      </c>
      <c r="H445" s="5">
        <f t="shared" si="43"/>
        <v>-6000</v>
      </c>
      <c r="I445" s="20">
        <f t="shared" si="42"/>
        <v>3.9682539682539684</v>
      </c>
      <c r="K445" s="13" t="s">
        <v>65</v>
      </c>
      <c r="L445" s="13">
        <v>11</v>
      </c>
      <c r="M445" s="2">
        <v>504</v>
      </c>
    </row>
    <row r="446" spans="1:13" s="80" customFormat="1" ht="12.75">
      <c r="A446" s="10"/>
      <c r="B446" s="245">
        <v>2000</v>
      </c>
      <c r="C446" s="10" t="s">
        <v>41</v>
      </c>
      <c r="D446" s="10" t="s">
        <v>10</v>
      </c>
      <c r="E446" s="10" t="s">
        <v>453</v>
      </c>
      <c r="F446" s="47" t="s">
        <v>146</v>
      </c>
      <c r="G446" s="28" t="s">
        <v>137</v>
      </c>
      <c r="H446" s="5">
        <f t="shared" si="43"/>
        <v>-8000</v>
      </c>
      <c r="I446" s="20">
        <f t="shared" si="42"/>
        <v>3.9682539682539684</v>
      </c>
      <c r="J446" s="13"/>
      <c r="K446" s="13" t="s">
        <v>65</v>
      </c>
      <c r="L446" s="13">
        <v>11</v>
      </c>
      <c r="M446" s="2">
        <v>504</v>
      </c>
    </row>
    <row r="447" spans="1:13" ht="12.75">
      <c r="A447" s="75"/>
      <c r="B447" s="466">
        <f>SUM(B443:B446)</f>
        <v>8000</v>
      </c>
      <c r="C447" s="77" t="s">
        <v>41</v>
      </c>
      <c r="D447" s="75"/>
      <c r="E447" s="75"/>
      <c r="F447" s="78"/>
      <c r="G447" s="78"/>
      <c r="H447" s="76">
        <v>0</v>
      </c>
      <c r="I447" s="79">
        <f t="shared" si="42"/>
        <v>15.873015873015873</v>
      </c>
      <c r="J447" s="80"/>
      <c r="K447" s="80"/>
      <c r="L447" s="80"/>
      <c r="M447" s="2">
        <v>504</v>
      </c>
    </row>
    <row r="448" spans="4:13" ht="12.75">
      <c r="D448" s="10"/>
      <c r="H448" s="5">
        <f>H447-B448</f>
        <v>0</v>
      </c>
      <c r="I448" s="20">
        <f t="shared" si="42"/>
        <v>0</v>
      </c>
      <c r="M448" s="2">
        <v>504</v>
      </c>
    </row>
    <row r="449" spans="4:256" ht="12.75">
      <c r="D449" s="10"/>
      <c r="H449" s="5">
        <f>H448-B449</f>
        <v>0</v>
      </c>
      <c r="I449" s="20">
        <f t="shared" si="42"/>
        <v>0</v>
      </c>
      <c r="M449" s="2">
        <v>504</v>
      </c>
      <c r="IV449" s="1">
        <f>SUM(A449:IU449)</f>
        <v>504</v>
      </c>
    </row>
    <row r="450" spans="2:256" ht="12.75">
      <c r="B450" s="350">
        <v>1500</v>
      </c>
      <c r="C450" s="1" t="s">
        <v>455</v>
      </c>
      <c r="D450" s="10" t="s">
        <v>10</v>
      </c>
      <c r="E450" s="1" t="s">
        <v>182</v>
      </c>
      <c r="F450" s="47" t="s">
        <v>146</v>
      </c>
      <c r="G450" s="25" t="s">
        <v>90</v>
      </c>
      <c r="H450" s="5">
        <f>H449-B450</f>
        <v>-1500</v>
      </c>
      <c r="I450" s="20">
        <f t="shared" si="42"/>
        <v>2.9761904761904763</v>
      </c>
      <c r="K450" t="s">
        <v>65</v>
      </c>
      <c r="L450">
        <v>11</v>
      </c>
      <c r="M450" s="2">
        <v>504</v>
      </c>
      <c r="IV450" s="1"/>
    </row>
    <row r="451" spans="1:256" s="80" customFormat="1" ht="12.75">
      <c r="A451" s="1"/>
      <c r="B451" s="350">
        <v>1500</v>
      </c>
      <c r="C451" s="1" t="s">
        <v>455</v>
      </c>
      <c r="D451" s="10" t="s">
        <v>10</v>
      </c>
      <c r="E451" s="1" t="s">
        <v>182</v>
      </c>
      <c r="F451" s="47" t="s">
        <v>146</v>
      </c>
      <c r="G451" s="25" t="s">
        <v>91</v>
      </c>
      <c r="H451" s="5">
        <f>H450-B451</f>
        <v>-3000</v>
      </c>
      <c r="I451" s="20">
        <f t="shared" si="42"/>
        <v>2.9761904761904763</v>
      </c>
      <c r="J451"/>
      <c r="K451" t="s">
        <v>65</v>
      </c>
      <c r="L451">
        <v>11</v>
      </c>
      <c r="M451" s="2">
        <v>504</v>
      </c>
      <c r="IV451" s="75">
        <f>SUM(A451:IU451)</f>
        <v>-982.0238095238096</v>
      </c>
    </row>
    <row r="452" spans="1:13" ht="12.75">
      <c r="A452" s="75"/>
      <c r="B452" s="458">
        <f>SUM(B450:B451)</f>
        <v>3000</v>
      </c>
      <c r="C452" s="75"/>
      <c r="D452" s="75"/>
      <c r="E452" s="77" t="s">
        <v>182</v>
      </c>
      <c r="F452" s="78"/>
      <c r="G452" s="78"/>
      <c r="H452" s="76">
        <v>0</v>
      </c>
      <c r="I452" s="79">
        <f t="shared" si="42"/>
        <v>5.9523809523809526</v>
      </c>
      <c r="J452" s="80"/>
      <c r="K452" s="80"/>
      <c r="L452" s="80"/>
      <c r="M452" s="2">
        <v>504</v>
      </c>
    </row>
    <row r="453" spans="8:13" ht="12.75">
      <c r="H453" s="5">
        <f>H452-B453</f>
        <v>0</v>
      </c>
      <c r="I453" s="20">
        <v>5</v>
      </c>
      <c r="M453" s="2">
        <v>504</v>
      </c>
    </row>
    <row r="454" spans="8:13" ht="12.75">
      <c r="H454" s="5">
        <f>H453-B454</f>
        <v>0</v>
      </c>
      <c r="I454" s="20">
        <v>6</v>
      </c>
      <c r="M454" s="2">
        <v>504</v>
      </c>
    </row>
    <row r="455" spans="8:13" ht="12.75">
      <c r="H455" s="5">
        <f>H454-B455</f>
        <v>0</v>
      </c>
      <c r="I455" s="20">
        <v>7</v>
      </c>
      <c r="M455" s="2">
        <v>504</v>
      </c>
    </row>
    <row r="456" spans="1:13" s="86" customFormat="1" ht="12.75">
      <c r="A456" s="1"/>
      <c r="B456" s="5"/>
      <c r="C456" s="1"/>
      <c r="D456" s="1"/>
      <c r="E456" s="1"/>
      <c r="F456" s="25"/>
      <c r="G456" s="25"/>
      <c r="H456" s="5">
        <f>H455-B456</f>
        <v>0</v>
      </c>
      <c r="I456" s="20">
        <f>+B456/M456</f>
        <v>0</v>
      </c>
      <c r="J456"/>
      <c r="K456"/>
      <c r="L456"/>
      <c r="M456" s="2">
        <v>504</v>
      </c>
    </row>
    <row r="457" spans="1:13" ht="12.75">
      <c r="A457" s="83"/>
      <c r="B457" s="71">
        <f>+B465+B474+B485+B498+B505+B513+B519</f>
        <v>102100</v>
      </c>
      <c r="C457" s="83" t="s">
        <v>149</v>
      </c>
      <c r="D457" s="83" t="s">
        <v>150</v>
      </c>
      <c r="E457" s="83" t="s">
        <v>151</v>
      </c>
      <c r="F457" s="111" t="s">
        <v>152</v>
      </c>
      <c r="G457" s="111" t="s">
        <v>153</v>
      </c>
      <c r="H457" s="71"/>
      <c r="I457" s="85">
        <f>+B457/M457</f>
        <v>202.5793650793651</v>
      </c>
      <c r="J457" s="86"/>
      <c r="K457" s="86"/>
      <c r="L457" s="86"/>
      <c r="M457" s="2">
        <v>504</v>
      </c>
    </row>
    <row r="458" spans="8:13" ht="12.75">
      <c r="H458" s="5">
        <f>H457-B458</f>
        <v>0</v>
      </c>
      <c r="I458" s="20">
        <v>5</v>
      </c>
      <c r="M458" s="2">
        <v>504</v>
      </c>
    </row>
    <row r="459" spans="2:13" ht="12.75">
      <c r="B459" s="69">
        <v>5000</v>
      </c>
      <c r="C459" s="1" t="s">
        <v>11</v>
      </c>
      <c r="D459" s="1" t="s">
        <v>10</v>
      </c>
      <c r="E459" s="1" t="s">
        <v>154</v>
      </c>
      <c r="F459" s="54" t="s">
        <v>155</v>
      </c>
      <c r="G459" s="25" t="s">
        <v>89</v>
      </c>
      <c r="H459" s="5">
        <f aca="true" t="shared" si="44" ref="H459:H464">H458-B459</f>
        <v>-5000</v>
      </c>
      <c r="I459" s="20">
        <v>6</v>
      </c>
      <c r="K459" t="s">
        <v>11</v>
      </c>
      <c r="L459">
        <v>12</v>
      </c>
      <c r="M459" s="2">
        <v>504</v>
      </c>
    </row>
    <row r="460" spans="2:13" ht="12.75">
      <c r="B460" s="69">
        <v>5000</v>
      </c>
      <c r="C460" s="1" t="s">
        <v>11</v>
      </c>
      <c r="D460" s="1" t="s">
        <v>10</v>
      </c>
      <c r="E460" s="1" t="s">
        <v>154</v>
      </c>
      <c r="F460" s="55" t="s">
        <v>156</v>
      </c>
      <c r="G460" s="25" t="s">
        <v>90</v>
      </c>
      <c r="H460" s="5">
        <f t="shared" si="44"/>
        <v>-10000</v>
      </c>
      <c r="I460" s="20">
        <v>7</v>
      </c>
      <c r="K460" t="s">
        <v>11</v>
      </c>
      <c r="L460">
        <v>12</v>
      </c>
      <c r="M460" s="2">
        <v>504</v>
      </c>
    </row>
    <row r="461" spans="2:13" ht="12.75">
      <c r="B461" s="69">
        <v>2500</v>
      </c>
      <c r="C461" s="1" t="s">
        <v>11</v>
      </c>
      <c r="D461" s="1" t="s">
        <v>10</v>
      </c>
      <c r="E461" s="1" t="s">
        <v>154</v>
      </c>
      <c r="F461" s="55" t="s">
        <v>157</v>
      </c>
      <c r="G461" s="25" t="s">
        <v>90</v>
      </c>
      <c r="H461" s="5">
        <f t="shared" si="44"/>
        <v>-12500</v>
      </c>
      <c r="I461" s="20">
        <v>8</v>
      </c>
      <c r="K461" t="s">
        <v>11</v>
      </c>
      <c r="L461">
        <v>12</v>
      </c>
      <c r="M461" s="2">
        <v>504</v>
      </c>
    </row>
    <row r="462" spans="2:13" ht="12.75">
      <c r="B462" s="69">
        <v>5000</v>
      </c>
      <c r="C462" s="1" t="s">
        <v>11</v>
      </c>
      <c r="D462" s="1" t="s">
        <v>10</v>
      </c>
      <c r="E462" s="1" t="s">
        <v>154</v>
      </c>
      <c r="F462" s="55" t="s">
        <v>158</v>
      </c>
      <c r="G462" s="25" t="s">
        <v>91</v>
      </c>
      <c r="H462" s="5">
        <f t="shared" si="44"/>
        <v>-17500</v>
      </c>
      <c r="I462" s="20">
        <v>9</v>
      </c>
      <c r="K462" t="s">
        <v>11</v>
      </c>
      <c r="L462">
        <v>12</v>
      </c>
      <c r="M462" s="2">
        <v>504</v>
      </c>
    </row>
    <row r="463" spans="2:13" ht="12.75">
      <c r="B463" s="69">
        <v>5000</v>
      </c>
      <c r="C463" s="1" t="s">
        <v>11</v>
      </c>
      <c r="D463" s="1" t="s">
        <v>10</v>
      </c>
      <c r="E463" s="1" t="s">
        <v>154</v>
      </c>
      <c r="F463" s="55" t="s">
        <v>159</v>
      </c>
      <c r="G463" s="25" t="s">
        <v>137</v>
      </c>
      <c r="H463" s="5">
        <f t="shared" si="44"/>
        <v>-22500</v>
      </c>
      <c r="I463" s="20">
        <v>10</v>
      </c>
      <c r="K463" t="s">
        <v>11</v>
      </c>
      <c r="L463">
        <v>12</v>
      </c>
      <c r="M463" s="2">
        <v>504</v>
      </c>
    </row>
    <row r="464" spans="1:13" s="44" customFormat="1" ht="12.75">
      <c r="A464" s="1"/>
      <c r="B464" s="69">
        <v>2500</v>
      </c>
      <c r="C464" s="1" t="s">
        <v>11</v>
      </c>
      <c r="D464" s="1" t="s">
        <v>10</v>
      </c>
      <c r="E464" s="1" t="s">
        <v>154</v>
      </c>
      <c r="F464" s="55" t="s">
        <v>160</v>
      </c>
      <c r="G464" s="25" t="s">
        <v>92</v>
      </c>
      <c r="H464" s="5">
        <f t="shared" si="44"/>
        <v>-25000</v>
      </c>
      <c r="I464" s="20">
        <v>11</v>
      </c>
      <c r="J464"/>
      <c r="K464" t="s">
        <v>11</v>
      </c>
      <c r="L464">
        <v>12</v>
      </c>
      <c r="M464" s="2">
        <v>504</v>
      </c>
    </row>
    <row r="465" spans="1:13" ht="12.75">
      <c r="A465" s="9"/>
      <c r="B465" s="465">
        <f>SUM(B459:B464)</f>
        <v>25000</v>
      </c>
      <c r="C465" s="9" t="s">
        <v>11</v>
      </c>
      <c r="D465" s="9"/>
      <c r="E465" s="9"/>
      <c r="F465" s="16"/>
      <c r="G465" s="16"/>
      <c r="H465" s="42">
        <v>0</v>
      </c>
      <c r="I465" s="43">
        <v>5</v>
      </c>
      <c r="J465" s="44"/>
      <c r="K465" s="44"/>
      <c r="L465" s="44"/>
      <c r="M465" s="2">
        <v>504</v>
      </c>
    </row>
    <row r="466" spans="2:13" ht="12.75">
      <c r="B466" s="69"/>
      <c r="H466" s="5">
        <f aca="true" t="shared" si="45" ref="H466:H473">H465-B466</f>
        <v>0</v>
      </c>
      <c r="I466" s="20">
        <v>5</v>
      </c>
      <c r="M466" s="2">
        <v>504</v>
      </c>
    </row>
    <row r="467" spans="1:13" s="13" customFormat="1" ht="12.75">
      <c r="A467" s="1"/>
      <c r="B467" s="69"/>
      <c r="C467" s="1"/>
      <c r="D467" s="1"/>
      <c r="E467" s="1"/>
      <c r="F467" s="25"/>
      <c r="G467" s="25"/>
      <c r="H467" s="5">
        <f t="shared" si="45"/>
        <v>0</v>
      </c>
      <c r="I467" s="20">
        <v>5</v>
      </c>
      <c r="J467"/>
      <c r="K467"/>
      <c r="L467"/>
      <c r="M467" s="2">
        <v>504</v>
      </c>
    </row>
    <row r="468" spans="1:13" ht="12.75">
      <c r="A468" s="10"/>
      <c r="B468" s="245">
        <v>1500</v>
      </c>
      <c r="C468" s="10" t="s">
        <v>161</v>
      </c>
      <c r="D468" s="10" t="s">
        <v>10</v>
      </c>
      <c r="E468" s="10" t="s">
        <v>162</v>
      </c>
      <c r="F468" s="47" t="s">
        <v>163</v>
      </c>
      <c r="G468" s="28" t="s">
        <v>89</v>
      </c>
      <c r="H468" s="5">
        <f t="shared" si="45"/>
        <v>-1500</v>
      </c>
      <c r="I468" s="20">
        <f aca="true" t="shared" si="46" ref="I468:I499">+B468/M468</f>
        <v>2.9761904761904763</v>
      </c>
      <c r="J468" s="13"/>
      <c r="K468" s="13" t="s">
        <v>154</v>
      </c>
      <c r="L468" s="13">
        <v>12</v>
      </c>
      <c r="M468" s="2">
        <v>504</v>
      </c>
    </row>
    <row r="469" spans="2:13" ht="12.75">
      <c r="B469" s="69">
        <v>2000</v>
      </c>
      <c r="C469" s="10" t="s">
        <v>164</v>
      </c>
      <c r="D469" s="10" t="s">
        <v>10</v>
      </c>
      <c r="E469" s="1" t="s">
        <v>162</v>
      </c>
      <c r="F469" s="47" t="s">
        <v>165</v>
      </c>
      <c r="G469" s="25" t="s">
        <v>89</v>
      </c>
      <c r="H469" s="5">
        <f t="shared" si="45"/>
        <v>-3500</v>
      </c>
      <c r="I469" s="20">
        <f t="shared" si="46"/>
        <v>3.9682539682539684</v>
      </c>
      <c r="K469" t="s">
        <v>154</v>
      </c>
      <c r="L469">
        <v>12</v>
      </c>
      <c r="M469" s="2">
        <v>504</v>
      </c>
    </row>
    <row r="470" spans="2:13" ht="12.75">
      <c r="B470" s="69">
        <v>2000</v>
      </c>
      <c r="C470" s="1" t="s">
        <v>164</v>
      </c>
      <c r="D470" s="10" t="s">
        <v>10</v>
      </c>
      <c r="E470" s="1" t="s">
        <v>162</v>
      </c>
      <c r="F470" s="47" t="s">
        <v>165</v>
      </c>
      <c r="G470" s="25" t="s">
        <v>90</v>
      </c>
      <c r="H470" s="5">
        <f t="shared" si="45"/>
        <v>-5500</v>
      </c>
      <c r="I470" s="20">
        <f t="shared" si="46"/>
        <v>3.9682539682539684</v>
      </c>
      <c r="K470" t="s">
        <v>154</v>
      </c>
      <c r="L470">
        <v>12</v>
      </c>
      <c r="M470" s="2">
        <v>504</v>
      </c>
    </row>
    <row r="471" spans="2:14" ht="12.75">
      <c r="B471" s="69">
        <v>2000</v>
      </c>
      <c r="C471" s="1" t="s">
        <v>164</v>
      </c>
      <c r="D471" s="10" t="s">
        <v>10</v>
      </c>
      <c r="E471" s="1" t="s">
        <v>162</v>
      </c>
      <c r="F471" s="47" t="s">
        <v>165</v>
      </c>
      <c r="G471" s="25" t="s">
        <v>91</v>
      </c>
      <c r="H471" s="5">
        <f t="shared" si="45"/>
        <v>-7500</v>
      </c>
      <c r="I471" s="20">
        <f t="shared" si="46"/>
        <v>3.9682539682539684</v>
      </c>
      <c r="K471" t="s">
        <v>154</v>
      </c>
      <c r="L471">
        <v>12</v>
      </c>
      <c r="M471" s="2">
        <v>504</v>
      </c>
      <c r="N471" s="51"/>
    </row>
    <row r="472" spans="2:13" ht="12.75">
      <c r="B472" s="467">
        <v>2000</v>
      </c>
      <c r="C472" s="66" t="s">
        <v>164</v>
      </c>
      <c r="D472" s="10" t="s">
        <v>10</v>
      </c>
      <c r="E472" s="66" t="s">
        <v>162</v>
      </c>
      <c r="F472" s="47" t="s">
        <v>165</v>
      </c>
      <c r="G472" s="25" t="s">
        <v>137</v>
      </c>
      <c r="H472" s="5">
        <f t="shared" si="45"/>
        <v>-9500</v>
      </c>
      <c r="I472" s="20">
        <f t="shared" si="46"/>
        <v>3.9682539682539684</v>
      </c>
      <c r="J472" s="50"/>
      <c r="K472" s="50" t="s">
        <v>154</v>
      </c>
      <c r="L472" s="50">
        <v>12</v>
      </c>
      <c r="M472" s="2">
        <v>504</v>
      </c>
    </row>
    <row r="473" spans="1:13" s="80" customFormat="1" ht="12.75">
      <c r="A473" s="1"/>
      <c r="B473" s="69">
        <v>2000</v>
      </c>
      <c r="C473" s="1" t="s">
        <v>164</v>
      </c>
      <c r="D473" s="10" t="s">
        <v>10</v>
      </c>
      <c r="E473" s="1" t="s">
        <v>162</v>
      </c>
      <c r="F473" s="47" t="s">
        <v>165</v>
      </c>
      <c r="G473" s="25" t="s">
        <v>92</v>
      </c>
      <c r="H473" s="5">
        <f t="shared" si="45"/>
        <v>-11500</v>
      </c>
      <c r="I473" s="20">
        <f t="shared" si="46"/>
        <v>3.9682539682539684</v>
      </c>
      <c r="J473"/>
      <c r="K473" t="s">
        <v>154</v>
      </c>
      <c r="L473">
        <v>12</v>
      </c>
      <c r="M473" s="2">
        <v>504</v>
      </c>
    </row>
    <row r="474" spans="1:13" ht="12.75">
      <c r="A474" s="75"/>
      <c r="B474" s="466">
        <f>SUM(B468:B473)</f>
        <v>11500</v>
      </c>
      <c r="C474" s="75" t="s">
        <v>1234</v>
      </c>
      <c r="D474" s="75"/>
      <c r="E474" s="75"/>
      <c r="F474" s="78"/>
      <c r="G474" s="78"/>
      <c r="H474" s="76">
        <v>0</v>
      </c>
      <c r="I474" s="79">
        <f t="shared" si="46"/>
        <v>22.817460317460316</v>
      </c>
      <c r="J474" s="80"/>
      <c r="K474" s="80"/>
      <c r="L474" s="80"/>
      <c r="M474" s="2">
        <v>504</v>
      </c>
    </row>
    <row r="475" spans="2:13" ht="12.75">
      <c r="B475" s="69"/>
      <c r="D475" s="10"/>
      <c r="H475" s="5">
        <f aca="true" t="shared" si="47" ref="H475:H484">H474-B475</f>
        <v>0</v>
      </c>
      <c r="I475" s="20">
        <f t="shared" si="46"/>
        <v>0</v>
      </c>
      <c r="M475" s="2">
        <v>504</v>
      </c>
    </row>
    <row r="476" spans="2:13" ht="12.75">
      <c r="B476" s="69"/>
      <c r="D476" s="10"/>
      <c r="H476" s="5">
        <f t="shared" si="47"/>
        <v>0</v>
      </c>
      <c r="I476" s="20">
        <f t="shared" si="46"/>
        <v>0</v>
      </c>
      <c r="M476" s="2">
        <v>504</v>
      </c>
    </row>
    <row r="477" spans="2:13" ht="12.75">
      <c r="B477" s="69">
        <v>4000</v>
      </c>
      <c r="C477" s="48" t="s">
        <v>166</v>
      </c>
      <c r="D477" s="46" t="s">
        <v>10</v>
      </c>
      <c r="E477" s="48" t="s">
        <v>453</v>
      </c>
      <c r="F477" s="47" t="s">
        <v>167</v>
      </c>
      <c r="G477" s="47" t="s">
        <v>89</v>
      </c>
      <c r="H477" s="5">
        <f t="shared" si="47"/>
        <v>-4000</v>
      </c>
      <c r="I477" s="20">
        <f t="shared" si="46"/>
        <v>7.936507936507937</v>
      </c>
      <c r="K477" s="49" t="s">
        <v>154</v>
      </c>
      <c r="L477">
        <v>12</v>
      </c>
      <c r="M477" s="2">
        <v>504</v>
      </c>
    </row>
    <row r="478" spans="2:13" ht="12.75">
      <c r="B478" s="69">
        <v>1500</v>
      </c>
      <c r="C478" s="48" t="s">
        <v>168</v>
      </c>
      <c r="D478" s="46" t="s">
        <v>10</v>
      </c>
      <c r="E478" s="48" t="s">
        <v>453</v>
      </c>
      <c r="F478" s="47" t="s">
        <v>169</v>
      </c>
      <c r="G478" s="47" t="s">
        <v>90</v>
      </c>
      <c r="H478" s="5">
        <f t="shared" si="47"/>
        <v>-5500</v>
      </c>
      <c r="I478" s="20">
        <f t="shared" si="46"/>
        <v>2.9761904761904763</v>
      </c>
      <c r="K478" s="49" t="s">
        <v>154</v>
      </c>
      <c r="L478">
        <v>12</v>
      </c>
      <c r="M478" s="2">
        <v>504</v>
      </c>
    </row>
    <row r="479" spans="2:13" ht="12.75">
      <c r="B479" s="69">
        <v>3000</v>
      </c>
      <c r="C479" s="48" t="s">
        <v>170</v>
      </c>
      <c r="D479" s="46" t="s">
        <v>10</v>
      </c>
      <c r="E479" s="48" t="s">
        <v>453</v>
      </c>
      <c r="F479" s="47" t="s">
        <v>163</v>
      </c>
      <c r="G479" s="47" t="s">
        <v>90</v>
      </c>
      <c r="H479" s="5">
        <f t="shared" si="47"/>
        <v>-8500</v>
      </c>
      <c r="I479" s="20">
        <f t="shared" si="46"/>
        <v>5.9523809523809526</v>
      </c>
      <c r="K479" s="49" t="s">
        <v>154</v>
      </c>
      <c r="L479">
        <v>12</v>
      </c>
      <c r="M479" s="2">
        <v>504</v>
      </c>
    </row>
    <row r="480" spans="2:13" ht="12.75">
      <c r="B480" s="69">
        <v>1000</v>
      </c>
      <c r="C480" s="48" t="s">
        <v>171</v>
      </c>
      <c r="D480" s="46" t="s">
        <v>10</v>
      </c>
      <c r="E480" s="48" t="s">
        <v>453</v>
      </c>
      <c r="F480" s="47" t="s">
        <v>163</v>
      </c>
      <c r="G480" s="47" t="s">
        <v>91</v>
      </c>
      <c r="H480" s="5">
        <f t="shared" si="47"/>
        <v>-9500</v>
      </c>
      <c r="I480" s="20">
        <f t="shared" si="46"/>
        <v>1.9841269841269842</v>
      </c>
      <c r="K480" s="49" t="s">
        <v>154</v>
      </c>
      <c r="L480">
        <v>12</v>
      </c>
      <c r="M480" s="2">
        <v>504</v>
      </c>
    </row>
    <row r="481" spans="2:13" ht="12.75">
      <c r="B481" s="69">
        <v>1000</v>
      </c>
      <c r="C481" s="48" t="s">
        <v>172</v>
      </c>
      <c r="D481" s="46" t="s">
        <v>10</v>
      </c>
      <c r="E481" s="48" t="s">
        <v>453</v>
      </c>
      <c r="F481" s="47" t="s">
        <v>163</v>
      </c>
      <c r="G481" s="47" t="s">
        <v>91</v>
      </c>
      <c r="H481" s="5">
        <f t="shared" si="47"/>
        <v>-10500</v>
      </c>
      <c r="I481" s="20">
        <f t="shared" si="46"/>
        <v>1.9841269841269842</v>
      </c>
      <c r="K481" s="49" t="s">
        <v>154</v>
      </c>
      <c r="L481">
        <v>12</v>
      </c>
      <c r="M481" s="2">
        <v>504</v>
      </c>
    </row>
    <row r="482" spans="2:13" ht="12.75">
      <c r="B482" s="69">
        <v>3000</v>
      </c>
      <c r="C482" s="48" t="s">
        <v>173</v>
      </c>
      <c r="D482" s="46" t="s">
        <v>10</v>
      </c>
      <c r="E482" s="48" t="s">
        <v>453</v>
      </c>
      <c r="F482" s="47" t="s">
        <v>163</v>
      </c>
      <c r="G482" s="47" t="s">
        <v>137</v>
      </c>
      <c r="H482" s="5">
        <f t="shared" si="47"/>
        <v>-13500</v>
      </c>
      <c r="I482" s="20">
        <f t="shared" si="46"/>
        <v>5.9523809523809526</v>
      </c>
      <c r="K482" s="49" t="s">
        <v>154</v>
      </c>
      <c r="L482">
        <v>12</v>
      </c>
      <c r="M482" s="2">
        <v>504</v>
      </c>
    </row>
    <row r="483" spans="2:13" ht="12.75">
      <c r="B483" s="69">
        <v>1500</v>
      </c>
      <c r="C483" s="48" t="s">
        <v>174</v>
      </c>
      <c r="D483" s="46" t="s">
        <v>10</v>
      </c>
      <c r="E483" s="48" t="s">
        <v>453</v>
      </c>
      <c r="F483" s="47" t="s">
        <v>175</v>
      </c>
      <c r="G483" s="47" t="s">
        <v>137</v>
      </c>
      <c r="H483" s="5">
        <f t="shared" si="47"/>
        <v>-15000</v>
      </c>
      <c r="I483" s="20">
        <f t="shared" si="46"/>
        <v>2.9761904761904763</v>
      </c>
      <c r="K483" s="49" t="s">
        <v>154</v>
      </c>
      <c r="L483">
        <v>12</v>
      </c>
      <c r="M483" s="2">
        <v>504</v>
      </c>
    </row>
    <row r="484" spans="1:13" s="80" customFormat="1" ht="12.75">
      <c r="A484" s="1"/>
      <c r="B484" s="69">
        <v>4000</v>
      </c>
      <c r="C484" s="48" t="s">
        <v>176</v>
      </c>
      <c r="D484" s="46" t="s">
        <v>10</v>
      </c>
      <c r="E484" s="48" t="s">
        <v>453</v>
      </c>
      <c r="F484" s="47" t="s">
        <v>177</v>
      </c>
      <c r="G484" s="47" t="s">
        <v>92</v>
      </c>
      <c r="H484" s="5">
        <f t="shared" si="47"/>
        <v>-19000</v>
      </c>
      <c r="I484" s="20">
        <f t="shared" si="46"/>
        <v>7.936507936507937</v>
      </c>
      <c r="J484"/>
      <c r="K484" s="49" t="s">
        <v>154</v>
      </c>
      <c r="L484">
        <v>12</v>
      </c>
      <c r="M484" s="2">
        <v>504</v>
      </c>
    </row>
    <row r="485" spans="1:13" ht="12.75">
      <c r="A485" s="75"/>
      <c r="B485" s="466">
        <f>SUM(B477:B484)</f>
        <v>19000</v>
      </c>
      <c r="C485" s="75" t="s">
        <v>1055</v>
      </c>
      <c r="D485" s="75"/>
      <c r="E485" s="77"/>
      <c r="F485" s="78"/>
      <c r="G485" s="78"/>
      <c r="H485" s="76">
        <v>0</v>
      </c>
      <c r="I485" s="79">
        <f t="shared" si="46"/>
        <v>37.698412698412696</v>
      </c>
      <c r="J485" s="80"/>
      <c r="K485" s="80"/>
      <c r="L485" s="80"/>
      <c r="M485" s="2">
        <v>504</v>
      </c>
    </row>
    <row r="486" spans="2:13" ht="12.75">
      <c r="B486" s="69"/>
      <c r="D486" s="10"/>
      <c r="H486" s="5">
        <f aca="true" t="shared" si="48" ref="H486:H497">H485-B486</f>
        <v>0</v>
      </c>
      <c r="I486" s="20">
        <f t="shared" si="46"/>
        <v>0</v>
      </c>
      <c r="M486" s="2">
        <v>504</v>
      </c>
    </row>
    <row r="487" spans="2:13" ht="12.75">
      <c r="B487" s="69"/>
      <c r="D487" s="10"/>
      <c r="H487" s="5">
        <f t="shared" si="48"/>
        <v>0</v>
      </c>
      <c r="I487" s="20">
        <f t="shared" si="46"/>
        <v>0</v>
      </c>
      <c r="M487" s="2">
        <v>504</v>
      </c>
    </row>
    <row r="488" spans="2:13" ht="12.75">
      <c r="B488" s="69">
        <v>1800</v>
      </c>
      <c r="C488" s="48" t="s">
        <v>38</v>
      </c>
      <c r="D488" s="46" t="s">
        <v>10</v>
      </c>
      <c r="E488" s="48" t="s">
        <v>52</v>
      </c>
      <c r="F488" s="47" t="s">
        <v>163</v>
      </c>
      <c r="G488" s="47" t="s">
        <v>89</v>
      </c>
      <c r="H488" s="5">
        <f t="shared" si="48"/>
        <v>-1800</v>
      </c>
      <c r="I488" s="20">
        <f t="shared" si="46"/>
        <v>3.5714285714285716</v>
      </c>
      <c r="K488" s="49" t="s">
        <v>154</v>
      </c>
      <c r="L488">
        <v>12</v>
      </c>
      <c r="M488" s="2">
        <v>504</v>
      </c>
    </row>
    <row r="489" spans="2:13" ht="12.75">
      <c r="B489" s="69">
        <v>1000</v>
      </c>
      <c r="C489" s="48" t="s">
        <v>38</v>
      </c>
      <c r="D489" s="46" t="s">
        <v>10</v>
      </c>
      <c r="E489" s="48" t="s">
        <v>52</v>
      </c>
      <c r="F489" s="47" t="s">
        <v>178</v>
      </c>
      <c r="G489" s="47" t="s">
        <v>89</v>
      </c>
      <c r="H489" s="5">
        <f t="shared" si="48"/>
        <v>-2800</v>
      </c>
      <c r="I489" s="20">
        <f t="shared" si="46"/>
        <v>1.9841269841269842</v>
      </c>
      <c r="K489" s="49" t="s">
        <v>154</v>
      </c>
      <c r="L489">
        <v>12</v>
      </c>
      <c r="M489" s="2">
        <v>504</v>
      </c>
    </row>
    <row r="490" spans="2:13" ht="12.75">
      <c r="B490" s="69">
        <v>1600</v>
      </c>
      <c r="C490" s="48" t="s">
        <v>38</v>
      </c>
      <c r="D490" s="46" t="s">
        <v>10</v>
      </c>
      <c r="E490" s="48" t="s">
        <v>52</v>
      </c>
      <c r="F490" s="47" t="s">
        <v>163</v>
      </c>
      <c r="G490" s="47" t="s">
        <v>90</v>
      </c>
      <c r="H490" s="5">
        <f t="shared" si="48"/>
        <v>-4400</v>
      </c>
      <c r="I490" s="20">
        <f t="shared" si="46"/>
        <v>3.1746031746031744</v>
      </c>
      <c r="K490" s="49" t="s">
        <v>154</v>
      </c>
      <c r="L490">
        <v>12</v>
      </c>
      <c r="M490" s="2">
        <v>504</v>
      </c>
    </row>
    <row r="491" spans="2:13" ht="12.75">
      <c r="B491" s="69">
        <v>1000</v>
      </c>
      <c r="C491" s="48" t="s">
        <v>38</v>
      </c>
      <c r="D491" s="46" t="s">
        <v>10</v>
      </c>
      <c r="E491" s="48" t="s">
        <v>52</v>
      </c>
      <c r="F491" s="47" t="s">
        <v>178</v>
      </c>
      <c r="G491" s="47" t="s">
        <v>90</v>
      </c>
      <c r="H491" s="5">
        <f t="shared" si="48"/>
        <v>-5400</v>
      </c>
      <c r="I491" s="20">
        <f t="shared" si="46"/>
        <v>1.9841269841269842</v>
      </c>
      <c r="K491" s="49" t="s">
        <v>154</v>
      </c>
      <c r="L491">
        <v>12</v>
      </c>
      <c r="M491" s="2">
        <v>504</v>
      </c>
    </row>
    <row r="492" spans="2:13" ht="12.75">
      <c r="B492" s="69">
        <v>1500</v>
      </c>
      <c r="C492" s="48" t="s">
        <v>38</v>
      </c>
      <c r="D492" s="46" t="s">
        <v>10</v>
      </c>
      <c r="E492" s="48" t="s">
        <v>52</v>
      </c>
      <c r="F492" s="47" t="s">
        <v>163</v>
      </c>
      <c r="G492" s="47" t="s">
        <v>91</v>
      </c>
      <c r="H492" s="5">
        <f t="shared" si="48"/>
        <v>-6900</v>
      </c>
      <c r="I492" s="20">
        <f t="shared" si="46"/>
        <v>2.9761904761904763</v>
      </c>
      <c r="K492" s="49" t="s">
        <v>154</v>
      </c>
      <c r="L492">
        <v>12</v>
      </c>
      <c r="M492" s="2">
        <v>504</v>
      </c>
    </row>
    <row r="493" spans="2:13" ht="12.75">
      <c r="B493" s="69">
        <v>1000</v>
      </c>
      <c r="C493" s="48" t="s">
        <v>38</v>
      </c>
      <c r="D493" s="46" t="s">
        <v>10</v>
      </c>
      <c r="E493" s="48" t="s">
        <v>52</v>
      </c>
      <c r="F493" s="47" t="s">
        <v>178</v>
      </c>
      <c r="G493" s="47" t="s">
        <v>91</v>
      </c>
      <c r="H493" s="5">
        <f t="shared" si="48"/>
        <v>-7900</v>
      </c>
      <c r="I493" s="20">
        <f t="shared" si="46"/>
        <v>1.9841269841269842</v>
      </c>
      <c r="K493" s="49" t="s">
        <v>154</v>
      </c>
      <c r="L493">
        <v>12</v>
      </c>
      <c r="M493" s="2">
        <v>504</v>
      </c>
    </row>
    <row r="494" spans="2:13" ht="12.75">
      <c r="B494" s="69">
        <v>1700</v>
      </c>
      <c r="C494" s="48" t="s">
        <v>38</v>
      </c>
      <c r="D494" s="46" t="s">
        <v>10</v>
      </c>
      <c r="E494" s="48" t="s">
        <v>52</v>
      </c>
      <c r="F494" s="47" t="s">
        <v>163</v>
      </c>
      <c r="G494" s="47" t="s">
        <v>137</v>
      </c>
      <c r="H494" s="5">
        <f t="shared" si="48"/>
        <v>-9600</v>
      </c>
      <c r="I494" s="20">
        <f t="shared" si="46"/>
        <v>3.373015873015873</v>
      </c>
      <c r="K494" s="49" t="s">
        <v>154</v>
      </c>
      <c r="L494">
        <v>12</v>
      </c>
      <c r="M494" s="2">
        <v>504</v>
      </c>
    </row>
    <row r="495" spans="2:13" ht="12.75">
      <c r="B495" s="69">
        <v>1000</v>
      </c>
      <c r="C495" s="48" t="s">
        <v>38</v>
      </c>
      <c r="D495" s="46" t="s">
        <v>10</v>
      </c>
      <c r="E495" s="48" t="s">
        <v>52</v>
      </c>
      <c r="F495" s="47" t="s">
        <v>178</v>
      </c>
      <c r="G495" s="47" t="s">
        <v>137</v>
      </c>
      <c r="H495" s="5">
        <f t="shared" si="48"/>
        <v>-10600</v>
      </c>
      <c r="I495" s="20">
        <f t="shared" si="46"/>
        <v>1.9841269841269842</v>
      </c>
      <c r="K495" s="49" t="s">
        <v>154</v>
      </c>
      <c r="L495">
        <v>12</v>
      </c>
      <c r="M495" s="2">
        <v>504</v>
      </c>
    </row>
    <row r="496" spans="2:13" ht="12.75">
      <c r="B496" s="69">
        <v>1400</v>
      </c>
      <c r="C496" s="48" t="s">
        <v>38</v>
      </c>
      <c r="D496" s="46" t="s">
        <v>10</v>
      </c>
      <c r="E496" s="48" t="s">
        <v>52</v>
      </c>
      <c r="F496" s="47" t="s">
        <v>163</v>
      </c>
      <c r="G496" s="47" t="s">
        <v>92</v>
      </c>
      <c r="H496" s="5">
        <f t="shared" si="48"/>
        <v>-12000</v>
      </c>
      <c r="I496" s="20">
        <f t="shared" si="46"/>
        <v>2.7777777777777777</v>
      </c>
      <c r="K496" s="49" t="s">
        <v>154</v>
      </c>
      <c r="L496">
        <v>12</v>
      </c>
      <c r="M496" s="2">
        <v>504</v>
      </c>
    </row>
    <row r="497" spans="1:13" s="80" customFormat="1" ht="12.75">
      <c r="A497" s="1"/>
      <c r="B497" s="69">
        <v>1000</v>
      </c>
      <c r="C497" s="48" t="s">
        <v>38</v>
      </c>
      <c r="D497" s="46" t="s">
        <v>10</v>
      </c>
      <c r="E497" s="48" t="s">
        <v>52</v>
      </c>
      <c r="F497" s="47" t="s">
        <v>178</v>
      </c>
      <c r="G497" s="47" t="s">
        <v>92</v>
      </c>
      <c r="H497" s="5">
        <f t="shared" si="48"/>
        <v>-13000</v>
      </c>
      <c r="I497" s="20">
        <f t="shared" si="46"/>
        <v>1.9841269841269842</v>
      </c>
      <c r="J497"/>
      <c r="K497" s="49" t="s">
        <v>154</v>
      </c>
      <c r="L497">
        <v>12</v>
      </c>
      <c r="M497" s="2">
        <v>504</v>
      </c>
    </row>
    <row r="498" spans="1:13" ht="12.75">
      <c r="A498" s="75"/>
      <c r="B498" s="466">
        <f>SUM(B488:B497)</f>
        <v>13000</v>
      </c>
      <c r="C498" s="75"/>
      <c r="D498" s="75"/>
      <c r="E498" s="77" t="s">
        <v>52</v>
      </c>
      <c r="F498" s="78"/>
      <c r="G498" s="78"/>
      <c r="H498" s="76">
        <v>0</v>
      </c>
      <c r="I498" s="79">
        <f t="shared" si="46"/>
        <v>25.793650793650794</v>
      </c>
      <c r="J498" s="80"/>
      <c r="K498" s="80"/>
      <c r="L498" s="80"/>
      <c r="M498" s="2">
        <v>504</v>
      </c>
    </row>
    <row r="499" spans="2:13" ht="12.75">
      <c r="B499" s="69"/>
      <c r="D499" s="10"/>
      <c r="H499" s="5">
        <f aca="true" t="shared" si="49" ref="H499:H504">H498-B499</f>
        <v>0</v>
      </c>
      <c r="I499" s="20">
        <f t="shared" si="46"/>
        <v>0</v>
      </c>
      <c r="M499" s="2">
        <v>504</v>
      </c>
    </row>
    <row r="500" spans="2:13" ht="12.75">
      <c r="B500" s="69"/>
      <c r="D500" s="10"/>
      <c r="H500" s="5">
        <f t="shared" si="49"/>
        <v>0</v>
      </c>
      <c r="I500" s="20">
        <f aca="true" t="shared" si="50" ref="I500:I519">+B500/M500</f>
        <v>0</v>
      </c>
      <c r="M500" s="2">
        <v>504</v>
      </c>
    </row>
    <row r="501" spans="2:13" ht="12.75">
      <c r="B501" s="69">
        <v>6000</v>
      </c>
      <c r="C501" s="48" t="s">
        <v>39</v>
      </c>
      <c r="D501" s="46" t="s">
        <v>10</v>
      </c>
      <c r="E501" s="48" t="s">
        <v>453</v>
      </c>
      <c r="F501" s="47" t="s">
        <v>179</v>
      </c>
      <c r="G501" s="47" t="s">
        <v>89</v>
      </c>
      <c r="H501" s="5">
        <f t="shared" si="49"/>
        <v>-6000</v>
      </c>
      <c r="I501" s="20">
        <f t="shared" si="50"/>
        <v>11.904761904761905</v>
      </c>
      <c r="K501" s="49" t="s">
        <v>154</v>
      </c>
      <c r="L501">
        <v>12</v>
      </c>
      <c r="M501" s="2">
        <v>504</v>
      </c>
    </row>
    <row r="502" spans="1:13" ht="12.75">
      <c r="A502" s="10"/>
      <c r="B502" s="69">
        <v>4000</v>
      </c>
      <c r="C502" s="48" t="s">
        <v>39</v>
      </c>
      <c r="D502" s="46" t="s">
        <v>10</v>
      </c>
      <c r="E502" s="48" t="s">
        <v>453</v>
      </c>
      <c r="F502" s="47" t="s">
        <v>180</v>
      </c>
      <c r="G502" s="47" t="s">
        <v>90</v>
      </c>
      <c r="H502" s="5">
        <f t="shared" si="49"/>
        <v>-10000</v>
      </c>
      <c r="I502" s="20">
        <f t="shared" si="50"/>
        <v>7.936507936507937</v>
      </c>
      <c r="K502" s="49" t="s">
        <v>154</v>
      </c>
      <c r="L502">
        <v>12</v>
      </c>
      <c r="M502" s="2">
        <v>504</v>
      </c>
    </row>
    <row r="503" spans="2:13" ht="12.75">
      <c r="B503" s="69">
        <v>4000</v>
      </c>
      <c r="C503" s="48" t="s">
        <v>39</v>
      </c>
      <c r="D503" s="46" t="s">
        <v>10</v>
      </c>
      <c r="E503" s="48" t="s">
        <v>453</v>
      </c>
      <c r="F503" s="47" t="s">
        <v>180</v>
      </c>
      <c r="G503" s="47" t="s">
        <v>91</v>
      </c>
      <c r="H503" s="5">
        <f t="shared" si="49"/>
        <v>-14000</v>
      </c>
      <c r="I503" s="20">
        <f t="shared" si="50"/>
        <v>7.936507936507937</v>
      </c>
      <c r="K503" s="49" t="s">
        <v>154</v>
      </c>
      <c r="L503">
        <v>12</v>
      </c>
      <c r="M503" s="2">
        <v>504</v>
      </c>
    </row>
    <row r="504" spans="1:13" s="80" customFormat="1" ht="12.75">
      <c r="A504" s="1"/>
      <c r="B504" s="69">
        <v>6000</v>
      </c>
      <c r="C504" s="48" t="s">
        <v>39</v>
      </c>
      <c r="D504" s="46" t="s">
        <v>10</v>
      </c>
      <c r="E504" s="48" t="s">
        <v>453</v>
      </c>
      <c r="F504" s="47" t="s">
        <v>181</v>
      </c>
      <c r="G504" s="47" t="s">
        <v>137</v>
      </c>
      <c r="H504" s="5">
        <f t="shared" si="49"/>
        <v>-20000</v>
      </c>
      <c r="I504" s="20">
        <f t="shared" si="50"/>
        <v>11.904761904761905</v>
      </c>
      <c r="J504"/>
      <c r="K504" s="49" t="s">
        <v>154</v>
      </c>
      <c r="L504">
        <v>12</v>
      </c>
      <c r="M504" s="2">
        <v>504</v>
      </c>
    </row>
    <row r="505" spans="1:13" ht="12.75">
      <c r="A505" s="75"/>
      <c r="B505" s="466">
        <f>SUM(B501:B504)</f>
        <v>20000</v>
      </c>
      <c r="C505" s="75" t="s">
        <v>39</v>
      </c>
      <c r="D505" s="75"/>
      <c r="E505" s="77"/>
      <c r="F505" s="78"/>
      <c r="G505" s="78"/>
      <c r="H505" s="76">
        <v>0</v>
      </c>
      <c r="I505" s="79">
        <f t="shared" si="50"/>
        <v>39.682539682539684</v>
      </c>
      <c r="J505" s="80"/>
      <c r="K505" s="80"/>
      <c r="L505" s="80"/>
      <c r="M505" s="2">
        <v>504</v>
      </c>
    </row>
    <row r="506" spans="2:13" ht="12.75">
      <c r="B506" s="69"/>
      <c r="D506" s="10"/>
      <c r="H506" s="5">
        <f aca="true" t="shared" si="51" ref="H506:H512">H505-B506</f>
        <v>0</v>
      </c>
      <c r="I506" s="20">
        <f t="shared" si="50"/>
        <v>0</v>
      </c>
      <c r="M506" s="2">
        <v>504</v>
      </c>
    </row>
    <row r="507" spans="2:13" ht="12.75">
      <c r="B507" s="69"/>
      <c r="D507" s="10"/>
      <c r="H507" s="5">
        <f t="shared" si="51"/>
        <v>0</v>
      </c>
      <c r="I507" s="20">
        <f t="shared" si="50"/>
        <v>0</v>
      </c>
      <c r="M507" s="2">
        <v>504</v>
      </c>
    </row>
    <row r="508" spans="2:13" ht="12.75">
      <c r="B508" s="69">
        <v>2000</v>
      </c>
      <c r="C508" s="48" t="s">
        <v>41</v>
      </c>
      <c r="D508" s="46" t="s">
        <v>10</v>
      </c>
      <c r="E508" s="48" t="s">
        <v>453</v>
      </c>
      <c r="F508" s="47" t="s">
        <v>163</v>
      </c>
      <c r="G508" s="47" t="s">
        <v>89</v>
      </c>
      <c r="H508" s="5">
        <f t="shared" si="51"/>
        <v>-2000</v>
      </c>
      <c r="I508" s="20">
        <f t="shared" si="50"/>
        <v>3.9682539682539684</v>
      </c>
      <c r="K508" s="49" t="s">
        <v>154</v>
      </c>
      <c r="L508">
        <v>12</v>
      </c>
      <c r="M508" s="2">
        <v>504</v>
      </c>
    </row>
    <row r="509" spans="2:13" ht="12.75">
      <c r="B509" s="69">
        <v>2000</v>
      </c>
      <c r="C509" s="48" t="s">
        <v>41</v>
      </c>
      <c r="D509" s="46" t="s">
        <v>10</v>
      </c>
      <c r="E509" s="48" t="s">
        <v>453</v>
      </c>
      <c r="F509" s="47" t="s">
        <v>163</v>
      </c>
      <c r="G509" s="47" t="s">
        <v>90</v>
      </c>
      <c r="H509" s="5">
        <f t="shared" si="51"/>
        <v>-4000</v>
      </c>
      <c r="I509" s="20">
        <f t="shared" si="50"/>
        <v>3.9682539682539684</v>
      </c>
      <c r="K509" s="49" t="s">
        <v>154</v>
      </c>
      <c r="L509">
        <v>12</v>
      </c>
      <c r="M509" s="2">
        <v>504</v>
      </c>
    </row>
    <row r="510" spans="2:13" ht="12.75">
      <c r="B510" s="69">
        <v>2000</v>
      </c>
      <c r="C510" s="48" t="s">
        <v>41</v>
      </c>
      <c r="D510" s="46" t="s">
        <v>10</v>
      </c>
      <c r="E510" s="48" t="s">
        <v>453</v>
      </c>
      <c r="F510" s="47" t="s">
        <v>163</v>
      </c>
      <c r="G510" s="47" t="s">
        <v>91</v>
      </c>
      <c r="H510" s="5">
        <f t="shared" si="51"/>
        <v>-6000</v>
      </c>
      <c r="I510" s="20">
        <f t="shared" si="50"/>
        <v>3.9682539682539684</v>
      </c>
      <c r="K510" s="49" t="s">
        <v>154</v>
      </c>
      <c r="L510">
        <v>12</v>
      </c>
      <c r="M510" s="2">
        <v>504</v>
      </c>
    </row>
    <row r="511" spans="2:13" ht="12.75">
      <c r="B511" s="69">
        <v>2000</v>
      </c>
      <c r="C511" s="48" t="s">
        <v>41</v>
      </c>
      <c r="D511" s="46" t="s">
        <v>10</v>
      </c>
      <c r="E511" s="48" t="s">
        <v>453</v>
      </c>
      <c r="F511" s="47" t="s">
        <v>163</v>
      </c>
      <c r="G511" s="47" t="s">
        <v>137</v>
      </c>
      <c r="H511" s="5">
        <f t="shared" si="51"/>
        <v>-8000</v>
      </c>
      <c r="I511" s="20">
        <f t="shared" si="50"/>
        <v>3.9682539682539684</v>
      </c>
      <c r="K511" s="49" t="s">
        <v>154</v>
      </c>
      <c r="L511">
        <v>12</v>
      </c>
      <c r="M511" s="2">
        <v>504</v>
      </c>
    </row>
    <row r="512" spans="1:13" s="80" customFormat="1" ht="12.75">
      <c r="A512" s="1"/>
      <c r="B512" s="69">
        <v>2000</v>
      </c>
      <c r="C512" s="48" t="s">
        <v>41</v>
      </c>
      <c r="D512" s="46" t="s">
        <v>10</v>
      </c>
      <c r="E512" s="48" t="s">
        <v>453</v>
      </c>
      <c r="F512" s="47" t="s">
        <v>163</v>
      </c>
      <c r="G512" s="47" t="s">
        <v>92</v>
      </c>
      <c r="H512" s="5">
        <f t="shared" si="51"/>
        <v>-10000</v>
      </c>
      <c r="I512" s="20">
        <f t="shared" si="50"/>
        <v>3.9682539682539684</v>
      </c>
      <c r="J512"/>
      <c r="K512" s="49" t="s">
        <v>154</v>
      </c>
      <c r="L512">
        <v>12</v>
      </c>
      <c r="M512" s="2">
        <v>504</v>
      </c>
    </row>
    <row r="513" spans="1:13" ht="12.75">
      <c r="A513" s="75"/>
      <c r="B513" s="466">
        <f>SUM(B508:B512)</f>
        <v>10000</v>
      </c>
      <c r="C513" s="75" t="s">
        <v>41</v>
      </c>
      <c r="D513" s="75"/>
      <c r="E513" s="77"/>
      <c r="F513" s="78"/>
      <c r="G513" s="78"/>
      <c r="H513" s="76">
        <v>0</v>
      </c>
      <c r="I513" s="79">
        <f t="shared" si="50"/>
        <v>19.841269841269842</v>
      </c>
      <c r="J513" s="80"/>
      <c r="K513" s="80"/>
      <c r="L513" s="80"/>
      <c r="M513" s="2">
        <v>504</v>
      </c>
    </row>
    <row r="514" spans="4:13" ht="12.75">
      <c r="D514" s="10"/>
      <c r="H514" s="5">
        <f>H513-B514</f>
        <v>0</v>
      </c>
      <c r="I514" s="20">
        <f t="shared" si="50"/>
        <v>0</v>
      </c>
      <c r="M514" s="2">
        <v>504</v>
      </c>
    </row>
    <row r="515" spans="1:13" s="82" customFormat="1" ht="12.75">
      <c r="A515" s="1"/>
      <c r="B515" s="5"/>
      <c r="C515" s="1"/>
      <c r="D515" s="10"/>
      <c r="E515" s="1"/>
      <c r="F515" s="25"/>
      <c r="G515" s="25"/>
      <c r="H515" s="5">
        <f>H514-B515</f>
        <v>0</v>
      </c>
      <c r="I515" s="20">
        <f t="shared" si="50"/>
        <v>0</v>
      </c>
      <c r="J515"/>
      <c r="K515"/>
      <c r="L515"/>
      <c r="M515" s="2">
        <v>504</v>
      </c>
    </row>
    <row r="516" spans="1:13" ht="12.75">
      <c r="A516" s="46"/>
      <c r="B516" s="214">
        <v>1200</v>
      </c>
      <c r="C516" s="46" t="s">
        <v>457</v>
      </c>
      <c r="D516" s="46" t="s">
        <v>10</v>
      </c>
      <c r="E516" s="46" t="s">
        <v>182</v>
      </c>
      <c r="F516" s="39" t="s">
        <v>163</v>
      </c>
      <c r="G516" s="39" t="s">
        <v>89</v>
      </c>
      <c r="H516" s="52">
        <f>H515-B516</f>
        <v>-1200</v>
      </c>
      <c r="I516" s="81">
        <f t="shared" si="50"/>
        <v>2.380952380952381</v>
      </c>
      <c r="J516" s="82"/>
      <c r="K516" s="82" t="s">
        <v>154</v>
      </c>
      <c r="L516" s="82">
        <v>12</v>
      </c>
      <c r="M516" s="2">
        <v>504</v>
      </c>
    </row>
    <row r="517" spans="1:13" ht="12.75">
      <c r="A517" s="10"/>
      <c r="B517" s="468">
        <v>1200</v>
      </c>
      <c r="C517" s="46" t="s">
        <v>456</v>
      </c>
      <c r="D517" s="46" t="s">
        <v>10</v>
      </c>
      <c r="E517" s="48" t="s">
        <v>182</v>
      </c>
      <c r="F517" s="47" t="s">
        <v>163</v>
      </c>
      <c r="G517" s="47" t="s">
        <v>90</v>
      </c>
      <c r="H517" s="5">
        <f>H516-B517</f>
        <v>-2400</v>
      </c>
      <c r="I517" s="20">
        <f t="shared" si="50"/>
        <v>2.380952380952381</v>
      </c>
      <c r="J517" s="82"/>
      <c r="K517" s="49" t="s">
        <v>154</v>
      </c>
      <c r="L517">
        <v>12</v>
      </c>
      <c r="M517" s="2">
        <v>504</v>
      </c>
    </row>
    <row r="518" spans="1:13" s="80" customFormat="1" ht="12.75">
      <c r="A518" s="1"/>
      <c r="B518" s="468">
        <v>1200</v>
      </c>
      <c r="C518" s="46" t="s">
        <v>456</v>
      </c>
      <c r="D518" s="46" t="s">
        <v>10</v>
      </c>
      <c r="E518" s="48" t="s">
        <v>182</v>
      </c>
      <c r="F518" s="47" t="s">
        <v>163</v>
      </c>
      <c r="G518" s="47" t="s">
        <v>91</v>
      </c>
      <c r="H518" s="5">
        <f>H517-B518</f>
        <v>-3600</v>
      </c>
      <c r="I518" s="20">
        <f t="shared" si="50"/>
        <v>2.380952380952381</v>
      </c>
      <c r="J518" s="82"/>
      <c r="K518" s="49" t="s">
        <v>154</v>
      </c>
      <c r="L518">
        <v>12</v>
      </c>
      <c r="M518" s="2">
        <v>504</v>
      </c>
    </row>
    <row r="519" spans="1:13" ht="12.75">
      <c r="A519" s="75"/>
      <c r="B519" s="469">
        <f>SUM(B516:B518)</f>
        <v>3600</v>
      </c>
      <c r="C519" s="75"/>
      <c r="D519" s="75"/>
      <c r="E519" s="77" t="s">
        <v>182</v>
      </c>
      <c r="F519" s="78"/>
      <c r="G519" s="78"/>
      <c r="H519" s="76">
        <v>0</v>
      </c>
      <c r="I519" s="79">
        <f t="shared" si="50"/>
        <v>7.142857142857143</v>
      </c>
      <c r="J519" s="80"/>
      <c r="K519" s="80"/>
      <c r="L519" s="80"/>
      <c r="M519" s="2">
        <v>504</v>
      </c>
    </row>
    <row r="520" spans="8:13" ht="12.75">
      <c r="H520" s="5">
        <f>H519-B520</f>
        <v>0</v>
      </c>
      <c r="I520" s="20">
        <v>5</v>
      </c>
      <c r="M520" s="2">
        <v>504</v>
      </c>
    </row>
    <row r="521" spans="8:13" ht="12.75">
      <c r="H521" s="5">
        <f>H520-B521</f>
        <v>0</v>
      </c>
      <c r="I521" s="20">
        <v>5</v>
      </c>
      <c r="M521" s="2">
        <v>504</v>
      </c>
    </row>
    <row r="522" spans="8:13" ht="12.75">
      <c r="H522" s="5">
        <f>H521-B522</f>
        <v>0</v>
      </c>
      <c r="I522" s="20">
        <v>5</v>
      </c>
      <c r="M522" s="2">
        <v>504</v>
      </c>
    </row>
    <row r="523" spans="1:13" s="86" customFormat="1" ht="12.75">
      <c r="A523" s="1"/>
      <c r="B523" s="5"/>
      <c r="C523" s="1"/>
      <c r="D523" s="1"/>
      <c r="E523" s="1"/>
      <c r="F523" s="25"/>
      <c r="G523" s="25"/>
      <c r="H523" s="5">
        <f>H522-B523</f>
        <v>0</v>
      </c>
      <c r="I523" s="20">
        <v>5</v>
      </c>
      <c r="J523"/>
      <c r="K523"/>
      <c r="L523"/>
      <c r="M523" s="2">
        <v>504</v>
      </c>
    </row>
    <row r="524" spans="1:13" ht="12.75">
      <c r="A524" s="83"/>
      <c r="B524" s="71">
        <f>+B530+B535+B540+B544+B549+B554</f>
        <v>30100</v>
      </c>
      <c r="C524" s="83" t="s">
        <v>183</v>
      </c>
      <c r="D524" s="83" t="s">
        <v>1056</v>
      </c>
      <c r="E524" s="83" t="s">
        <v>121</v>
      </c>
      <c r="F524" s="84" t="s">
        <v>86</v>
      </c>
      <c r="G524" s="111" t="s">
        <v>451</v>
      </c>
      <c r="H524" s="71"/>
      <c r="I524" s="85">
        <f>+B524/M524</f>
        <v>59.72222222222222</v>
      </c>
      <c r="J524" s="91"/>
      <c r="K524" s="86"/>
      <c r="L524" s="86"/>
      <c r="M524" s="2">
        <v>504</v>
      </c>
    </row>
    <row r="525" spans="8:13" ht="12.75">
      <c r="H525" s="5">
        <f>H524-B525</f>
        <v>0</v>
      </c>
      <c r="I525" s="20">
        <v>5</v>
      </c>
      <c r="M525" s="2">
        <v>504</v>
      </c>
    </row>
    <row r="526" spans="2:13" ht="12.75">
      <c r="B526" s="321">
        <v>2500</v>
      </c>
      <c r="C526" s="1" t="s">
        <v>11</v>
      </c>
      <c r="D526" s="1" t="s">
        <v>10</v>
      </c>
      <c r="E526" s="1" t="s">
        <v>12</v>
      </c>
      <c r="F526" s="25" t="s">
        <v>184</v>
      </c>
      <c r="G526" s="25" t="s">
        <v>91</v>
      </c>
      <c r="H526" s="5">
        <f>H525-B526</f>
        <v>-2500</v>
      </c>
      <c r="I526" s="20">
        <v>6</v>
      </c>
      <c r="K526" t="s">
        <v>11</v>
      </c>
      <c r="L526">
        <v>13</v>
      </c>
      <c r="M526" s="2">
        <v>504</v>
      </c>
    </row>
    <row r="527" spans="2:13" ht="12.75">
      <c r="B527" s="321">
        <v>2500</v>
      </c>
      <c r="C527" s="1" t="s">
        <v>11</v>
      </c>
      <c r="D527" s="1" t="s">
        <v>10</v>
      </c>
      <c r="E527" s="1" t="s">
        <v>12</v>
      </c>
      <c r="F527" s="25" t="s">
        <v>185</v>
      </c>
      <c r="G527" s="25" t="s">
        <v>137</v>
      </c>
      <c r="H527" s="5">
        <f>H526-B527</f>
        <v>-5000</v>
      </c>
      <c r="I527" s="20">
        <v>7</v>
      </c>
      <c r="K527" t="s">
        <v>11</v>
      </c>
      <c r="L527">
        <v>13</v>
      </c>
      <c r="M527" s="2">
        <v>504</v>
      </c>
    </row>
    <row r="528" spans="2:13" ht="12.75">
      <c r="B528" s="321">
        <v>2500</v>
      </c>
      <c r="C528" s="1" t="s">
        <v>11</v>
      </c>
      <c r="D528" s="1" t="s">
        <v>10</v>
      </c>
      <c r="E528" s="1" t="s">
        <v>12</v>
      </c>
      <c r="F528" s="25" t="s">
        <v>186</v>
      </c>
      <c r="G528" s="25" t="s">
        <v>92</v>
      </c>
      <c r="H528" s="5">
        <f>H527-B528</f>
        <v>-7500</v>
      </c>
      <c r="I528" s="20">
        <v>5</v>
      </c>
      <c r="K528" t="s">
        <v>11</v>
      </c>
      <c r="L528">
        <v>13</v>
      </c>
      <c r="M528" s="2">
        <v>504</v>
      </c>
    </row>
    <row r="529" spans="1:13" s="44" customFormat="1" ht="12.75">
      <c r="A529" s="1"/>
      <c r="B529" s="321">
        <v>2500</v>
      </c>
      <c r="C529" s="1" t="s">
        <v>11</v>
      </c>
      <c r="D529" s="1" t="s">
        <v>10</v>
      </c>
      <c r="E529" s="1" t="s">
        <v>12</v>
      </c>
      <c r="F529" s="25" t="s">
        <v>187</v>
      </c>
      <c r="G529" s="25" t="s">
        <v>123</v>
      </c>
      <c r="H529" s="5">
        <f>H528-B529</f>
        <v>-10000</v>
      </c>
      <c r="I529" s="20">
        <v>5</v>
      </c>
      <c r="J529"/>
      <c r="K529" t="s">
        <v>11</v>
      </c>
      <c r="L529">
        <v>13</v>
      </c>
      <c r="M529" s="2">
        <v>504</v>
      </c>
    </row>
    <row r="530" spans="1:13" ht="12.75">
      <c r="A530" s="9"/>
      <c r="B530" s="325">
        <f>SUM(B526:B529)</f>
        <v>10000</v>
      </c>
      <c r="C530" s="9" t="s">
        <v>11</v>
      </c>
      <c r="D530" s="9"/>
      <c r="E530" s="9"/>
      <c r="F530" s="16"/>
      <c r="G530" s="16"/>
      <c r="H530" s="42">
        <v>0</v>
      </c>
      <c r="I530" s="43">
        <v>5</v>
      </c>
      <c r="J530" s="44"/>
      <c r="K530" s="44"/>
      <c r="L530" s="44"/>
      <c r="M530" s="2">
        <v>504</v>
      </c>
    </row>
    <row r="531" spans="2:13" ht="12.75">
      <c r="B531" s="321"/>
      <c r="H531" s="5">
        <f>H530-B531</f>
        <v>0</v>
      </c>
      <c r="I531" s="20">
        <v>5</v>
      </c>
      <c r="M531" s="2">
        <v>504</v>
      </c>
    </row>
    <row r="532" spans="2:13" ht="12.75">
      <c r="B532" s="321"/>
      <c r="H532" s="5">
        <f>H531-B532</f>
        <v>0</v>
      </c>
      <c r="I532" s="20">
        <v>5</v>
      </c>
      <c r="M532" s="2">
        <v>504</v>
      </c>
    </row>
    <row r="533" spans="2:13" ht="12.75">
      <c r="B533" s="321">
        <v>2000</v>
      </c>
      <c r="C533" s="46" t="s">
        <v>1236</v>
      </c>
      <c r="D533" s="48" t="s">
        <v>10</v>
      </c>
      <c r="E533" s="48" t="s">
        <v>453</v>
      </c>
      <c r="F533" s="47" t="s">
        <v>188</v>
      </c>
      <c r="G533" s="47" t="s">
        <v>91</v>
      </c>
      <c r="H533" s="5">
        <f>H532-B533</f>
        <v>-2000</v>
      </c>
      <c r="I533" s="20">
        <f aca="true" t="shared" si="52" ref="I533:I554">+B533/M533</f>
        <v>3.9682539682539684</v>
      </c>
      <c r="K533" s="49" t="s">
        <v>12</v>
      </c>
      <c r="L533">
        <v>13</v>
      </c>
      <c r="M533" s="2">
        <v>504</v>
      </c>
    </row>
    <row r="534" spans="1:13" s="80" customFormat="1" ht="12.75">
      <c r="A534" s="1"/>
      <c r="B534" s="321">
        <v>3500</v>
      </c>
      <c r="C534" s="48" t="s">
        <v>1237</v>
      </c>
      <c r="D534" s="48" t="s">
        <v>10</v>
      </c>
      <c r="E534" s="48" t="s">
        <v>453</v>
      </c>
      <c r="F534" s="47" t="s">
        <v>189</v>
      </c>
      <c r="G534" s="47" t="s">
        <v>137</v>
      </c>
      <c r="H534" s="5">
        <f>H533-B534</f>
        <v>-5500</v>
      </c>
      <c r="I534" s="20">
        <f t="shared" si="52"/>
        <v>6.944444444444445</v>
      </c>
      <c r="J534"/>
      <c r="K534" s="49" t="s">
        <v>12</v>
      </c>
      <c r="L534">
        <v>13</v>
      </c>
      <c r="M534" s="2">
        <v>504</v>
      </c>
    </row>
    <row r="535" spans="1:13" ht="12.75">
      <c r="A535" s="75"/>
      <c r="B535" s="470">
        <f>SUM(B533:B534)</f>
        <v>5500</v>
      </c>
      <c r="C535" s="77" t="s">
        <v>37</v>
      </c>
      <c r="D535" s="75"/>
      <c r="E535" s="75"/>
      <c r="F535" s="78"/>
      <c r="G535" s="78"/>
      <c r="H535" s="76">
        <v>0</v>
      </c>
      <c r="I535" s="79">
        <f t="shared" si="52"/>
        <v>10.912698412698413</v>
      </c>
      <c r="J535" s="80"/>
      <c r="K535" s="80"/>
      <c r="L535" s="80"/>
      <c r="M535" s="2">
        <v>504</v>
      </c>
    </row>
    <row r="536" spans="2:13" ht="12.75">
      <c r="B536" s="321"/>
      <c r="H536" s="5">
        <f>H535-B536</f>
        <v>0</v>
      </c>
      <c r="I536" s="20">
        <f t="shared" si="52"/>
        <v>0</v>
      </c>
      <c r="M536" s="2">
        <v>504</v>
      </c>
    </row>
    <row r="537" spans="2:13" ht="12.75">
      <c r="B537" s="321"/>
      <c r="H537" s="5">
        <f>H536-B537</f>
        <v>0</v>
      </c>
      <c r="I537" s="20">
        <f t="shared" si="52"/>
        <v>0</v>
      </c>
      <c r="M537" s="2">
        <v>504</v>
      </c>
    </row>
    <row r="538" spans="2:13" ht="12.75">
      <c r="B538" s="321">
        <v>1600</v>
      </c>
      <c r="C538" s="48" t="s">
        <v>38</v>
      </c>
      <c r="D538" s="48" t="s">
        <v>10</v>
      </c>
      <c r="E538" s="48" t="s">
        <v>52</v>
      </c>
      <c r="F538" s="47" t="s">
        <v>188</v>
      </c>
      <c r="G538" s="47" t="s">
        <v>91</v>
      </c>
      <c r="H538" s="5">
        <f>H537-B538</f>
        <v>-1600</v>
      </c>
      <c r="I538" s="20">
        <f t="shared" si="52"/>
        <v>3.1746031746031744</v>
      </c>
      <c r="K538" s="49" t="s">
        <v>12</v>
      </c>
      <c r="L538">
        <v>13</v>
      </c>
      <c r="M538" s="2">
        <v>504</v>
      </c>
    </row>
    <row r="539" spans="1:13" s="80" customFormat="1" ht="12.75">
      <c r="A539" s="1"/>
      <c r="B539" s="321">
        <v>1000</v>
      </c>
      <c r="C539" s="48" t="s">
        <v>38</v>
      </c>
      <c r="D539" s="48" t="s">
        <v>10</v>
      </c>
      <c r="E539" s="48" t="s">
        <v>52</v>
      </c>
      <c r="F539" s="47" t="s">
        <v>188</v>
      </c>
      <c r="G539" s="47" t="s">
        <v>137</v>
      </c>
      <c r="H539" s="5">
        <f>H538-B539</f>
        <v>-2600</v>
      </c>
      <c r="I539" s="20">
        <f t="shared" si="52"/>
        <v>1.9841269841269842</v>
      </c>
      <c r="J539"/>
      <c r="K539" s="49" t="s">
        <v>12</v>
      </c>
      <c r="L539">
        <v>13</v>
      </c>
      <c r="M539" s="2">
        <v>504</v>
      </c>
    </row>
    <row r="540" spans="1:13" ht="12.75">
      <c r="A540" s="75"/>
      <c r="B540" s="457">
        <f>SUM(B538:B539)</f>
        <v>2600</v>
      </c>
      <c r="C540" s="75"/>
      <c r="D540" s="75"/>
      <c r="E540" s="77" t="s">
        <v>52</v>
      </c>
      <c r="F540" s="78"/>
      <c r="G540" s="78"/>
      <c r="H540" s="76">
        <v>0</v>
      </c>
      <c r="I540" s="79">
        <f t="shared" si="52"/>
        <v>5.158730158730159</v>
      </c>
      <c r="J540" s="80"/>
      <c r="K540" s="80"/>
      <c r="L540" s="80"/>
      <c r="M540" s="2">
        <v>504</v>
      </c>
    </row>
    <row r="541" spans="2:13" ht="12.75">
      <c r="B541" s="321"/>
      <c r="H541" s="5">
        <f>H540-B541</f>
        <v>0</v>
      </c>
      <c r="I541" s="20">
        <f t="shared" si="52"/>
        <v>0</v>
      </c>
      <c r="M541" s="2">
        <v>504</v>
      </c>
    </row>
    <row r="542" spans="2:13" ht="12.75">
      <c r="B542" s="321"/>
      <c r="H542" s="5">
        <f>H541-B542</f>
        <v>0</v>
      </c>
      <c r="I542" s="20">
        <f t="shared" si="52"/>
        <v>0</v>
      </c>
      <c r="M542" s="2">
        <v>504</v>
      </c>
    </row>
    <row r="543" spans="1:13" s="80" customFormat="1" ht="12.75">
      <c r="A543" s="1"/>
      <c r="B543" s="321">
        <v>6000</v>
      </c>
      <c r="C543" s="48" t="s">
        <v>39</v>
      </c>
      <c r="D543" s="48" t="s">
        <v>10</v>
      </c>
      <c r="E543" s="48" t="s">
        <v>453</v>
      </c>
      <c r="F543" s="47" t="s">
        <v>190</v>
      </c>
      <c r="G543" s="47" t="s">
        <v>91</v>
      </c>
      <c r="H543" s="5">
        <f>H542-B543</f>
        <v>-6000</v>
      </c>
      <c r="I543" s="20">
        <f t="shared" si="52"/>
        <v>11.904761904761905</v>
      </c>
      <c r="J543"/>
      <c r="K543" s="49" t="s">
        <v>12</v>
      </c>
      <c r="L543">
        <v>13</v>
      </c>
      <c r="M543" s="2">
        <v>504</v>
      </c>
    </row>
    <row r="544" spans="1:13" ht="12.75">
      <c r="A544" s="75"/>
      <c r="B544" s="457">
        <f>SUM(B543)</f>
        <v>6000</v>
      </c>
      <c r="C544" s="77" t="s">
        <v>39</v>
      </c>
      <c r="D544" s="75"/>
      <c r="E544" s="75"/>
      <c r="F544" s="78"/>
      <c r="G544" s="78"/>
      <c r="H544" s="76">
        <v>0</v>
      </c>
      <c r="I544" s="79">
        <f t="shared" si="52"/>
        <v>11.904761904761905</v>
      </c>
      <c r="J544" s="80"/>
      <c r="K544" s="80"/>
      <c r="L544" s="80"/>
      <c r="M544" s="2">
        <v>504</v>
      </c>
    </row>
    <row r="545" spans="2:13" ht="12.75">
      <c r="B545" s="321"/>
      <c r="H545" s="5">
        <f>H544-B545</f>
        <v>0</v>
      </c>
      <c r="I545" s="20">
        <f t="shared" si="52"/>
        <v>0</v>
      </c>
      <c r="M545" s="2">
        <v>504</v>
      </c>
    </row>
    <row r="546" spans="2:13" ht="12.75">
      <c r="B546" s="321"/>
      <c r="H546" s="5">
        <f>H545-B546</f>
        <v>0</v>
      </c>
      <c r="I546" s="20">
        <f t="shared" si="52"/>
        <v>0</v>
      </c>
      <c r="M546" s="2">
        <v>504</v>
      </c>
    </row>
    <row r="547" spans="2:13" ht="12.75">
      <c r="B547" s="321">
        <v>2000</v>
      </c>
      <c r="C547" s="48" t="s">
        <v>41</v>
      </c>
      <c r="D547" s="48" t="s">
        <v>10</v>
      </c>
      <c r="E547" s="48" t="s">
        <v>453</v>
      </c>
      <c r="F547" s="47" t="s">
        <v>188</v>
      </c>
      <c r="G547" s="47" t="s">
        <v>91</v>
      </c>
      <c r="H547" s="5">
        <f>H546-B547</f>
        <v>-2000</v>
      </c>
      <c r="I547" s="20">
        <f t="shared" si="52"/>
        <v>3.9682539682539684</v>
      </c>
      <c r="K547" s="49" t="s">
        <v>12</v>
      </c>
      <c r="L547">
        <v>13</v>
      </c>
      <c r="M547" s="2">
        <v>504</v>
      </c>
    </row>
    <row r="548" spans="1:13" s="80" customFormat="1" ht="12.75">
      <c r="A548" s="1"/>
      <c r="B548" s="321">
        <v>2000</v>
      </c>
      <c r="C548" s="48" t="s">
        <v>41</v>
      </c>
      <c r="D548" s="48" t="s">
        <v>10</v>
      </c>
      <c r="E548" s="48" t="s">
        <v>453</v>
      </c>
      <c r="F548" s="47" t="s">
        <v>188</v>
      </c>
      <c r="G548" s="47" t="s">
        <v>137</v>
      </c>
      <c r="H548" s="5">
        <f>H547-B548</f>
        <v>-4000</v>
      </c>
      <c r="I548" s="20">
        <f t="shared" si="52"/>
        <v>3.9682539682539684</v>
      </c>
      <c r="J548"/>
      <c r="K548" s="49" t="s">
        <v>12</v>
      </c>
      <c r="L548">
        <v>13</v>
      </c>
      <c r="M548" s="2">
        <v>504</v>
      </c>
    </row>
    <row r="549" spans="1:13" ht="12.75">
      <c r="A549" s="75"/>
      <c r="B549" s="457">
        <f>SUM(B547:B548)</f>
        <v>4000</v>
      </c>
      <c r="C549" s="77" t="s">
        <v>41</v>
      </c>
      <c r="D549" s="75"/>
      <c r="E549" s="75"/>
      <c r="F549" s="78"/>
      <c r="G549" s="78"/>
      <c r="H549" s="76">
        <v>0</v>
      </c>
      <c r="I549" s="79">
        <f t="shared" si="52"/>
        <v>7.936507936507937</v>
      </c>
      <c r="J549" s="80"/>
      <c r="K549" s="80"/>
      <c r="L549" s="80"/>
      <c r="M549" s="2">
        <v>504</v>
      </c>
    </row>
    <row r="550" spans="8:13" ht="12.75">
      <c r="H550" s="5">
        <f>H549-B550</f>
        <v>0</v>
      </c>
      <c r="I550" s="20">
        <f t="shared" si="52"/>
        <v>0</v>
      </c>
      <c r="M550" s="2">
        <v>504</v>
      </c>
    </row>
    <row r="551" spans="8:13" ht="12.75">
      <c r="H551" s="5">
        <f>H550-B551</f>
        <v>0</v>
      </c>
      <c r="I551" s="20">
        <f t="shared" si="52"/>
        <v>0</v>
      </c>
      <c r="M551" s="2">
        <v>504</v>
      </c>
    </row>
    <row r="552" spans="2:13" ht="12.75">
      <c r="B552" s="350">
        <v>1000</v>
      </c>
      <c r="C552" s="46" t="s">
        <v>455</v>
      </c>
      <c r="D552" s="48" t="s">
        <v>10</v>
      </c>
      <c r="E552" s="48" t="s">
        <v>182</v>
      </c>
      <c r="F552" s="47" t="s">
        <v>188</v>
      </c>
      <c r="G552" s="47" t="s">
        <v>91</v>
      </c>
      <c r="H552" s="5">
        <f>H551-B552</f>
        <v>-1000</v>
      </c>
      <c r="I552" s="20">
        <f t="shared" si="52"/>
        <v>1.9841269841269842</v>
      </c>
      <c r="K552" s="49" t="s">
        <v>12</v>
      </c>
      <c r="L552">
        <v>13</v>
      </c>
      <c r="M552" s="2">
        <v>504</v>
      </c>
    </row>
    <row r="553" spans="1:13" s="80" customFormat="1" ht="12.75">
      <c r="A553" s="1"/>
      <c r="B553" s="350">
        <v>1000</v>
      </c>
      <c r="C553" s="46" t="s">
        <v>455</v>
      </c>
      <c r="D553" s="48" t="s">
        <v>10</v>
      </c>
      <c r="E553" s="48" t="s">
        <v>182</v>
      </c>
      <c r="F553" s="47" t="s">
        <v>188</v>
      </c>
      <c r="G553" s="47" t="s">
        <v>137</v>
      </c>
      <c r="H553" s="5">
        <f>H552-B553</f>
        <v>-2000</v>
      </c>
      <c r="I553" s="20">
        <f t="shared" si="52"/>
        <v>1.9841269841269842</v>
      </c>
      <c r="J553"/>
      <c r="K553" s="49" t="s">
        <v>12</v>
      </c>
      <c r="L553">
        <v>13</v>
      </c>
      <c r="M553" s="2">
        <v>504</v>
      </c>
    </row>
    <row r="554" spans="1:13" ht="12.75">
      <c r="A554" s="75"/>
      <c r="B554" s="471">
        <f>SUM(B552:B553)</f>
        <v>2000</v>
      </c>
      <c r="C554" s="75"/>
      <c r="D554" s="75"/>
      <c r="E554" s="77" t="s">
        <v>182</v>
      </c>
      <c r="F554" s="78"/>
      <c r="G554" s="78"/>
      <c r="H554" s="76">
        <v>0</v>
      </c>
      <c r="I554" s="79">
        <f t="shared" si="52"/>
        <v>3.9682539682539684</v>
      </c>
      <c r="J554" s="92"/>
      <c r="K554" s="80"/>
      <c r="L554" s="80"/>
      <c r="M554" s="2">
        <v>504</v>
      </c>
    </row>
    <row r="555" spans="2:13" ht="12.75">
      <c r="B555" s="350"/>
      <c r="H555" s="5">
        <f>H554-B555</f>
        <v>0</v>
      </c>
      <c r="I555" s="20">
        <v>5</v>
      </c>
      <c r="M555" s="2">
        <v>504</v>
      </c>
    </row>
    <row r="556" spans="8:13" ht="12.75">
      <c r="H556" s="5">
        <f>H555-B556</f>
        <v>0</v>
      </c>
      <c r="I556" s="20">
        <v>5</v>
      </c>
      <c r="M556" s="2">
        <v>504</v>
      </c>
    </row>
    <row r="557" spans="8:13" ht="12.75">
      <c r="H557" s="5">
        <f>H556-B557</f>
        <v>0</v>
      </c>
      <c r="I557" s="20">
        <v>5</v>
      </c>
      <c r="M557" s="2">
        <v>504</v>
      </c>
    </row>
    <row r="558" spans="1:13" s="62" customFormat="1" ht="12.75">
      <c r="A558" s="1"/>
      <c r="B558" s="5"/>
      <c r="C558" s="1"/>
      <c r="D558" s="1"/>
      <c r="E558" s="1"/>
      <c r="F558" s="25"/>
      <c r="G558" s="25"/>
      <c r="H558" s="5">
        <f>H557-B558</f>
        <v>0</v>
      </c>
      <c r="I558" s="20">
        <v>5</v>
      </c>
      <c r="J558"/>
      <c r="K558"/>
      <c r="L558"/>
      <c r="M558" s="2">
        <v>504</v>
      </c>
    </row>
    <row r="559" spans="1:13" ht="12.75">
      <c r="A559" s="56"/>
      <c r="B559" s="70">
        <f>+B565+B576+B583+B589+B600+B607</f>
        <v>66300</v>
      </c>
      <c r="C559" s="58" t="s">
        <v>191</v>
      </c>
      <c r="D559" s="58" t="s">
        <v>192</v>
      </c>
      <c r="E559" s="59" t="s">
        <v>63</v>
      </c>
      <c r="F559" s="60" t="s">
        <v>193</v>
      </c>
      <c r="G559" s="60" t="s">
        <v>194</v>
      </c>
      <c r="H559" s="42"/>
      <c r="I559" s="43">
        <f>+B559/M559</f>
        <v>131.54761904761904</v>
      </c>
      <c r="J559" s="62"/>
      <c r="K559" s="62"/>
      <c r="L559" s="62"/>
      <c r="M559" s="2">
        <v>504</v>
      </c>
    </row>
    <row r="560" spans="8:13" ht="12.75">
      <c r="H560" s="5">
        <f>H559-B560</f>
        <v>0</v>
      </c>
      <c r="I560" s="20">
        <v>5</v>
      </c>
      <c r="M560" s="2">
        <v>504</v>
      </c>
    </row>
    <row r="561" spans="2:13" ht="12.75">
      <c r="B561" s="321">
        <v>2500</v>
      </c>
      <c r="C561" s="1" t="s">
        <v>11</v>
      </c>
      <c r="D561" s="1" t="s">
        <v>10</v>
      </c>
      <c r="E561" s="1" t="s">
        <v>42</v>
      </c>
      <c r="F561" s="40" t="s">
        <v>195</v>
      </c>
      <c r="G561" s="25" t="s">
        <v>137</v>
      </c>
      <c r="H561" s="5">
        <f>H560-B561</f>
        <v>-2500</v>
      </c>
      <c r="I561" s="20">
        <v>6</v>
      </c>
      <c r="K561" t="s">
        <v>11</v>
      </c>
      <c r="L561">
        <v>15</v>
      </c>
      <c r="M561" s="2">
        <v>504</v>
      </c>
    </row>
    <row r="562" spans="2:13" ht="12.75">
      <c r="B562" s="321">
        <v>2500</v>
      </c>
      <c r="C562" s="1" t="s">
        <v>11</v>
      </c>
      <c r="D562" s="1" t="s">
        <v>10</v>
      </c>
      <c r="E562" s="1" t="s">
        <v>42</v>
      </c>
      <c r="F562" s="40" t="s">
        <v>196</v>
      </c>
      <c r="G562" s="25" t="s">
        <v>92</v>
      </c>
      <c r="H562" s="5">
        <f>H561-B562</f>
        <v>-5000</v>
      </c>
      <c r="I562" s="20">
        <v>5</v>
      </c>
      <c r="K562" t="s">
        <v>11</v>
      </c>
      <c r="L562">
        <v>15</v>
      </c>
      <c r="M562" s="2">
        <v>504</v>
      </c>
    </row>
    <row r="563" spans="2:13" ht="12.75">
      <c r="B563" s="321">
        <v>2500</v>
      </c>
      <c r="C563" s="1" t="s">
        <v>11</v>
      </c>
      <c r="D563" s="1" t="s">
        <v>10</v>
      </c>
      <c r="E563" s="1" t="s">
        <v>42</v>
      </c>
      <c r="F563" s="40" t="s">
        <v>197</v>
      </c>
      <c r="G563" s="25" t="s">
        <v>198</v>
      </c>
      <c r="H563" s="5">
        <f>H562-B563</f>
        <v>-7500</v>
      </c>
      <c r="I563" s="20">
        <v>5</v>
      </c>
      <c r="K563" t="s">
        <v>11</v>
      </c>
      <c r="L563">
        <v>15</v>
      </c>
      <c r="M563" s="2">
        <v>504</v>
      </c>
    </row>
    <row r="564" spans="1:13" s="44" customFormat="1" ht="12.75">
      <c r="A564" s="1"/>
      <c r="B564" s="321">
        <v>2500</v>
      </c>
      <c r="C564" s="1" t="s">
        <v>11</v>
      </c>
      <c r="D564" s="1" t="s">
        <v>10</v>
      </c>
      <c r="E564" s="1" t="s">
        <v>42</v>
      </c>
      <c r="F564" s="40" t="s">
        <v>199</v>
      </c>
      <c r="G564" s="25" t="s">
        <v>123</v>
      </c>
      <c r="H564" s="5">
        <f>H563-B564</f>
        <v>-10000</v>
      </c>
      <c r="I564" s="20">
        <v>5</v>
      </c>
      <c r="J564"/>
      <c r="K564" t="s">
        <v>11</v>
      </c>
      <c r="L564">
        <v>15</v>
      </c>
      <c r="M564" s="2">
        <v>504</v>
      </c>
    </row>
    <row r="565" spans="1:13" ht="12.75">
      <c r="A565" s="9"/>
      <c r="B565" s="325">
        <f>SUM(B561:B564)</f>
        <v>10000</v>
      </c>
      <c r="C565" s="9" t="s">
        <v>11</v>
      </c>
      <c r="D565" s="9"/>
      <c r="E565" s="9"/>
      <c r="F565" s="16"/>
      <c r="G565" s="16"/>
      <c r="H565" s="42">
        <v>0</v>
      </c>
      <c r="I565" s="43">
        <v>5</v>
      </c>
      <c r="J565" s="44"/>
      <c r="K565" s="44"/>
      <c r="L565" s="44"/>
      <c r="M565" s="2">
        <v>504</v>
      </c>
    </row>
    <row r="566" spans="2:13" ht="12.75">
      <c r="B566" s="321"/>
      <c r="H566" s="5">
        <f aca="true" t="shared" si="53" ref="H566:H575">H565-B566</f>
        <v>0</v>
      </c>
      <c r="I566" s="20">
        <v>5</v>
      </c>
      <c r="M566" s="2">
        <v>504</v>
      </c>
    </row>
    <row r="567" spans="2:13" ht="12.75">
      <c r="B567" s="321"/>
      <c r="H567" s="5">
        <f t="shared" si="53"/>
        <v>0</v>
      </c>
      <c r="I567" s="20">
        <v>5</v>
      </c>
      <c r="M567" s="2">
        <v>504</v>
      </c>
    </row>
    <row r="568" spans="2:13" ht="12.75">
      <c r="B568" s="321">
        <v>2500</v>
      </c>
      <c r="C568" s="52" t="s">
        <v>1242</v>
      </c>
      <c r="D568" s="1" t="s">
        <v>10</v>
      </c>
      <c r="E568" s="1" t="s">
        <v>453</v>
      </c>
      <c r="F568" s="41" t="s">
        <v>200</v>
      </c>
      <c r="G568" s="25" t="s">
        <v>137</v>
      </c>
      <c r="H568" s="5">
        <f t="shared" si="53"/>
        <v>-2500</v>
      </c>
      <c r="I568" s="20">
        <f aca="true" t="shared" si="54" ref="I568:I607">+B568/M568</f>
        <v>4.9603174603174605</v>
      </c>
      <c r="K568" t="s">
        <v>42</v>
      </c>
      <c r="L568">
        <v>15</v>
      </c>
      <c r="M568" s="2">
        <v>504</v>
      </c>
    </row>
    <row r="569" spans="2:13" ht="12.75">
      <c r="B569" s="321">
        <v>2500</v>
      </c>
      <c r="C569" s="48" t="s">
        <v>1246</v>
      </c>
      <c r="D569" s="1" t="s">
        <v>10</v>
      </c>
      <c r="E569" s="1" t="s">
        <v>453</v>
      </c>
      <c r="F569" s="25" t="s">
        <v>201</v>
      </c>
      <c r="G569" s="25" t="s">
        <v>137</v>
      </c>
      <c r="H569" s="5">
        <f t="shared" si="53"/>
        <v>-5000</v>
      </c>
      <c r="I569" s="20">
        <f t="shared" si="54"/>
        <v>4.9603174603174605</v>
      </c>
      <c r="K569" t="s">
        <v>42</v>
      </c>
      <c r="L569">
        <v>15</v>
      </c>
      <c r="M569" s="2">
        <v>504</v>
      </c>
    </row>
    <row r="570" spans="1:13" ht="12.75">
      <c r="A570" s="10"/>
      <c r="B570" s="321">
        <v>5000</v>
      </c>
      <c r="C570" s="1" t="s">
        <v>202</v>
      </c>
      <c r="D570" s="1" t="s">
        <v>10</v>
      </c>
      <c r="E570" s="1" t="s">
        <v>453</v>
      </c>
      <c r="F570" s="25" t="s">
        <v>203</v>
      </c>
      <c r="G570" s="25" t="s">
        <v>137</v>
      </c>
      <c r="H570" s="5">
        <f t="shared" si="53"/>
        <v>-10000</v>
      </c>
      <c r="I570" s="20">
        <f t="shared" si="54"/>
        <v>9.920634920634921</v>
      </c>
      <c r="K570" t="s">
        <v>42</v>
      </c>
      <c r="L570">
        <v>15</v>
      </c>
      <c r="M570" s="2">
        <v>504</v>
      </c>
    </row>
    <row r="571" spans="2:13" ht="12.75">
      <c r="B571" s="321">
        <v>4000</v>
      </c>
      <c r="C571" s="1" t="s">
        <v>204</v>
      </c>
      <c r="D571" s="1" t="s">
        <v>10</v>
      </c>
      <c r="E571" s="1" t="s">
        <v>453</v>
      </c>
      <c r="F571" s="25" t="s">
        <v>203</v>
      </c>
      <c r="G571" s="25" t="s">
        <v>137</v>
      </c>
      <c r="H571" s="5">
        <f t="shared" si="53"/>
        <v>-14000</v>
      </c>
      <c r="I571" s="20">
        <f t="shared" si="54"/>
        <v>7.936507936507937</v>
      </c>
      <c r="K571" t="s">
        <v>42</v>
      </c>
      <c r="L571">
        <v>15</v>
      </c>
      <c r="M571" s="2">
        <v>504</v>
      </c>
    </row>
    <row r="572" spans="2:13" ht="12.75">
      <c r="B572" s="321">
        <v>4000</v>
      </c>
      <c r="C572" s="1" t="s">
        <v>205</v>
      </c>
      <c r="D572" s="1" t="s">
        <v>10</v>
      </c>
      <c r="E572" s="1" t="s">
        <v>453</v>
      </c>
      <c r="F572" s="25" t="s">
        <v>203</v>
      </c>
      <c r="G572" s="25" t="s">
        <v>123</v>
      </c>
      <c r="H572" s="5">
        <f t="shared" si="53"/>
        <v>-18000</v>
      </c>
      <c r="I572" s="20">
        <f t="shared" si="54"/>
        <v>7.936507936507937</v>
      </c>
      <c r="K572" t="s">
        <v>42</v>
      </c>
      <c r="L572">
        <v>15</v>
      </c>
      <c r="M572" s="2">
        <v>504</v>
      </c>
    </row>
    <row r="573" spans="2:13" ht="12.75">
      <c r="B573" s="321">
        <v>5000</v>
      </c>
      <c r="C573" s="1" t="s">
        <v>206</v>
      </c>
      <c r="D573" s="1" t="s">
        <v>10</v>
      </c>
      <c r="E573" s="1" t="s">
        <v>453</v>
      </c>
      <c r="F573" s="25" t="s">
        <v>203</v>
      </c>
      <c r="G573" s="25" t="s">
        <v>123</v>
      </c>
      <c r="H573" s="5">
        <f t="shared" si="53"/>
        <v>-23000</v>
      </c>
      <c r="I573" s="20">
        <f t="shared" si="54"/>
        <v>9.920634920634921</v>
      </c>
      <c r="K573" t="s">
        <v>42</v>
      </c>
      <c r="L573">
        <v>15</v>
      </c>
      <c r="M573" s="2">
        <v>504</v>
      </c>
    </row>
    <row r="574" spans="2:13" ht="12.75">
      <c r="B574" s="321">
        <v>2500</v>
      </c>
      <c r="C574" s="1" t="s">
        <v>1244</v>
      </c>
      <c r="D574" s="1" t="s">
        <v>10</v>
      </c>
      <c r="E574" s="1" t="s">
        <v>453</v>
      </c>
      <c r="F574" s="25" t="s">
        <v>207</v>
      </c>
      <c r="G574" s="25" t="s">
        <v>123</v>
      </c>
      <c r="H574" s="5">
        <f t="shared" si="53"/>
        <v>-25500</v>
      </c>
      <c r="I574" s="20">
        <f t="shared" si="54"/>
        <v>4.9603174603174605</v>
      </c>
      <c r="K574" t="s">
        <v>42</v>
      </c>
      <c r="L574">
        <v>15</v>
      </c>
      <c r="M574" s="2">
        <v>504</v>
      </c>
    </row>
    <row r="575" spans="1:13" s="44" customFormat="1" ht="12.75">
      <c r="A575" s="1"/>
      <c r="B575" s="321">
        <v>2500</v>
      </c>
      <c r="C575" s="1" t="s">
        <v>1245</v>
      </c>
      <c r="D575" s="1" t="s">
        <v>10</v>
      </c>
      <c r="E575" s="1" t="s">
        <v>453</v>
      </c>
      <c r="F575" s="41" t="s">
        <v>208</v>
      </c>
      <c r="G575" s="25" t="s">
        <v>123</v>
      </c>
      <c r="H575" s="5">
        <f t="shared" si="53"/>
        <v>-28000</v>
      </c>
      <c r="I575" s="20">
        <f t="shared" si="54"/>
        <v>4.9603174603174605</v>
      </c>
      <c r="J575"/>
      <c r="K575" t="s">
        <v>42</v>
      </c>
      <c r="L575">
        <v>15</v>
      </c>
      <c r="M575" s="2">
        <v>504</v>
      </c>
    </row>
    <row r="576" spans="1:13" ht="12.75">
      <c r="A576" s="9"/>
      <c r="B576" s="325">
        <f>SUM(B568:B575)</f>
        <v>28000</v>
      </c>
      <c r="C576" s="9" t="s">
        <v>1139</v>
      </c>
      <c r="D576" s="9"/>
      <c r="E576" s="9"/>
      <c r="F576" s="16"/>
      <c r="G576" s="16"/>
      <c r="H576" s="42">
        <v>0</v>
      </c>
      <c r="I576" s="43">
        <f t="shared" si="54"/>
        <v>55.55555555555556</v>
      </c>
      <c r="J576" s="44"/>
      <c r="K576" s="44"/>
      <c r="L576" s="44"/>
      <c r="M576" s="2">
        <v>504</v>
      </c>
    </row>
    <row r="577" spans="2:13" ht="12.75">
      <c r="B577" s="321"/>
      <c r="H577" s="5">
        <f aca="true" t="shared" si="55" ref="H577:H582">H576-B577</f>
        <v>0</v>
      </c>
      <c r="I577" s="20">
        <f t="shared" si="54"/>
        <v>0</v>
      </c>
      <c r="M577" s="2">
        <v>504</v>
      </c>
    </row>
    <row r="578" spans="2:13" ht="12.75">
      <c r="B578" s="321"/>
      <c r="H578" s="5">
        <f t="shared" si="55"/>
        <v>0</v>
      </c>
      <c r="I578" s="20">
        <f t="shared" si="54"/>
        <v>0</v>
      </c>
      <c r="M578" s="2">
        <v>504</v>
      </c>
    </row>
    <row r="579" spans="2:13" ht="12.75">
      <c r="B579" s="321">
        <v>1300</v>
      </c>
      <c r="C579" s="1" t="s">
        <v>38</v>
      </c>
      <c r="D579" s="1" t="s">
        <v>10</v>
      </c>
      <c r="E579" s="1" t="s">
        <v>52</v>
      </c>
      <c r="F579" s="25" t="s">
        <v>203</v>
      </c>
      <c r="G579" s="25" t="s">
        <v>137</v>
      </c>
      <c r="H579" s="5">
        <f t="shared" si="55"/>
        <v>-1300</v>
      </c>
      <c r="I579" s="20">
        <f t="shared" si="54"/>
        <v>2.5793650793650795</v>
      </c>
      <c r="K579" t="s">
        <v>42</v>
      </c>
      <c r="L579">
        <v>15</v>
      </c>
      <c r="M579" s="2">
        <v>504</v>
      </c>
    </row>
    <row r="580" spans="2:13" ht="12.75">
      <c r="B580" s="321">
        <v>1000</v>
      </c>
      <c r="C580" s="1" t="s">
        <v>38</v>
      </c>
      <c r="D580" s="1" t="s">
        <v>10</v>
      </c>
      <c r="E580" s="1" t="s">
        <v>52</v>
      </c>
      <c r="F580" s="25" t="s">
        <v>203</v>
      </c>
      <c r="G580" s="25" t="s">
        <v>92</v>
      </c>
      <c r="H580" s="5">
        <f t="shared" si="55"/>
        <v>-2300</v>
      </c>
      <c r="I580" s="20">
        <f t="shared" si="54"/>
        <v>1.9841269841269842</v>
      </c>
      <c r="K580" t="s">
        <v>42</v>
      </c>
      <c r="L580">
        <v>15</v>
      </c>
      <c r="M580" s="2">
        <v>504</v>
      </c>
    </row>
    <row r="581" spans="2:13" ht="12.75">
      <c r="B581" s="321">
        <v>1500</v>
      </c>
      <c r="C581" s="1" t="s">
        <v>38</v>
      </c>
      <c r="D581" s="1" t="s">
        <v>10</v>
      </c>
      <c r="E581" s="1" t="s">
        <v>52</v>
      </c>
      <c r="F581" s="25" t="s">
        <v>203</v>
      </c>
      <c r="G581" s="25" t="s">
        <v>198</v>
      </c>
      <c r="H581" s="5">
        <f t="shared" si="55"/>
        <v>-3800</v>
      </c>
      <c r="I581" s="20">
        <f t="shared" si="54"/>
        <v>2.9761904761904763</v>
      </c>
      <c r="K581" t="s">
        <v>42</v>
      </c>
      <c r="L581">
        <v>15</v>
      </c>
      <c r="M581" s="2">
        <v>504</v>
      </c>
    </row>
    <row r="582" spans="1:13" s="44" customFormat="1" ht="12.75">
      <c r="A582" s="1"/>
      <c r="B582" s="321">
        <v>1500</v>
      </c>
      <c r="C582" s="1" t="s">
        <v>38</v>
      </c>
      <c r="D582" s="1" t="s">
        <v>10</v>
      </c>
      <c r="E582" s="1" t="s">
        <v>52</v>
      </c>
      <c r="F582" s="25" t="s">
        <v>203</v>
      </c>
      <c r="G582" s="25" t="s">
        <v>123</v>
      </c>
      <c r="H582" s="5">
        <f t="shared" si="55"/>
        <v>-5300</v>
      </c>
      <c r="I582" s="20">
        <f t="shared" si="54"/>
        <v>2.9761904761904763</v>
      </c>
      <c r="J582"/>
      <c r="K582" t="s">
        <v>42</v>
      </c>
      <c r="L582">
        <v>15</v>
      </c>
      <c r="M582" s="2">
        <v>504</v>
      </c>
    </row>
    <row r="583" spans="1:13" ht="12.75">
      <c r="A583" s="9"/>
      <c r="B583" s="325">
        <f>SUM(B579:B582)</f>
        <v>5300</v>
      </c>
      <c r="C583" s="9"/>
      <c r="D583" s="9"/>
      <c r="E583" s="9" t="s">
        <v>52</v>
      </c>
      <c r="F583" s="16"/>
      <c r="G583" s="16"/>
      <c r="H583" s="42">
        <v>0</v>
      </c>
      <c r="I583" s="43">
        <f t="shared" si="54"/>
        <v>10.515873015873016</v>
      </c>
      <c r="J583" s="44"/>
      <c r="K583" s="44"/>
      <c r="L583" s="44"/>
      <c r="M583" s="2">
        <v>504</v>
      </c>
    </row>
    <row r="584" spans="2:13" ht="12.75">
      <c r="B584" s="321"/>
      <c r="H584" s="5">
        <f>H583-B584</f>
        <v>0</v>
      </c>
      <c r="I584" s="20">
        <f t="shared" si="54"/>
        <v>0</v>
      </c>
      <c r="M584" s="2">
        <v>504</v>
      </c>
    </row>
    <row r="585" spans="2:13" ht="12.75">
      <c r="B585" s="321"/>
      <c r="H585" s="5">
        <f>H584-B585</f>
        <v>0</v>
      </c>
      <c r="I585" s="20">
        <f t="shared" si="54"/>
        <v>0</v>
      </c>
      <c r="M585" s="2">
        <v>504</v>
      </c>
    </row>
    <row r="586" spans="1:13" ht="12.75">
      <c r="A586" s="10"/>
      <c r="B586" s="321">
        <v>3000</v>
      </c>
      <c r="C586" s="1" t="s">
        <v>39</v>
      </c>
      <c r="D586" s="1" t="s">
        <v>10</v>
      </c>
      <c r="E586" s="1" t="s">
        <v>453</v>
      </c>
      <c r="F586" s="41" t="s">
        <v>447</v>
      </c>
      <c r="G586" s="25" t="s">
        <v>137</v>
      </c>
      <c r="H586" s="5">
        <f>H585-B586</f>
        <v>-3000</v>
      </c>
      <c r="I586" s="20">
        <f t="shared" si="54"/>
        <v>5.9523809523809526</v>
      </c>
      <c r="K586" t="s">
        <v>42</v>
      </c>
      <c r="L586">
        <v>15</v>
      </c>
      <c r="M586" s="2">
        <v>504</v>
      </c>
    </row>
    <row r="587" spans="2:13" ht="12.75">
      <c r="B587" s="321">
        <v>3000</v>
      </c>
      <c r="C587" s="1" t="s">
        <v>39</v>
      </c>
      <c r="D587" s="1" t="s">
        <v>10</v>
      </c>
      <c r="E587" s="1" t="s">
        <v>453</v>
      </c>
      <c r="F587" s="41" t="s">
        <v>447</v>
      </c>
      <c r="G587" s="25" t="s">
        <v>92</v>
      </c>
      <c r="H587" s="5">
        <f>H586-B587</f>
        <v>-6000</v>
      </c>
      <c r="I587" s="20">
        <f t="shared" si="54"/>
        <v>5.9523809523809526</v>
      </c>
      <c r="K587" t="s">
        <v>42</v>
      </c>
      <c r="L587">
        <v>15</v>
      </c>
      <c r="M587" s="2">
        <v>504</v>
      </c>
    </row>
    <row r="588" spans="1:13" s="44" customFormat="1" ht="12.75">
      <c r="A588" s="1"/>
      <c r="B588" s="321">
        <v>3000</v>
      </c>
      <c r="C588" s="1" t="s">
        <v>39</v>
      </c>
      <c r="D588" s="1" t="s">
        <v>10</v>
      </c>
      <c r="E588" s="1" t="s">
        <v>453</v>
      </c>
      <c r="F588" s="41" t="s">
        <v>447</v>
      </c>
      <c r="G588" s="25" t="s">
        <v>198</v>
      </c>
      <c r="H588" s="5">
        <f>H587-B588</f>
        <v>-9000</v>
      </c>
      <c r="I588" s="20">
        <f t="shared" si="54"/>
        <v>5.9523809523809526</v>
      </c>
      <c r="J588"/>
      <c r="K588" t="s">
        <v>42</v>
      </c>
      <c r="L588">
        <v>15</v>
      </c>
      <c r="M588" s="2">
        <v>504</v>
      </c>
    </row>
    <row r="589" spans="1:13" ht="12.75">
      <c r="A589" s="9"/>
      <c r="B589" s="325">
        <f>SUM(B586:B588)</f>
        <v>9000</v>
      </c>
      <c r="C589" s="9" t="s">
        <v>39</v>
      </c>
      <c r="D589" s="9"/>
      <c r="E589" s="9"/>
      <c r="F589" s="16"/>
      <c r="G589" s="16"/>
      <c r="H589" s="42">
        <v>0</v>
      </c>
      <c r="I589" s="43">
        <f t="shared" si="54"/>
        <v>17.857142857142858</v>
      </c>
      <c r="J589" s="44"/>
      <c r="K589" s="44"/>
      <c r="L589" s="44"/>
      <c r="M589" s="2">
        <v>504</v>
      </c>
    </row>
    <row r="590" spans="2:13" ht="12.75">
      <c r="B590" s="321"/>
      <c r="H590" s="5">
        <f aca="true" t="shared" si="56" ref="H590:H599">H589-B590</f>
        <v>0</v>
      </c>
      <c r="I590" s="20">
        <f t="shared" si="54"/>
        <v>0</v>
      </c>
      <c r="M590" s="2">
        <v>504</v>
      </c>
    </row>
    <row r="591" spans="2:13" ht="12.75">
      <c r="B591" s="321"/>
      <c r="H591" s="5">
        <f t="shared" si="56"/>
        <v>0</v>
      </c>
      <c r="I591" s="20">
        <f t="shared" si="54"/>
        <v>0</v>
      </c>
      <c r="M591" s="2">
        <v>504</v>
      </c>
    </row>
    <row r="592" spans="2:13" ht="12.75">
      <c r="B592" s="472">
        <v>2000</v>
      </c>
      <c r="C592" s="1" t="s">
        <v>41</v>
      </c>
      <c r="D592" s="1" t="s">
        <v>10</v>
      </c>
      <c r="E592" s="1" t="s">
        <v>453</v>
      </c>
      <c r="F592" s="25" t="s">
        <v>203</v>
      </c>
      <c r="G592" s="25" t="s">
        <v>137</v>
      </c>
      <c r="H592" s="5">
        <f t="shared" si="56"/>
        <v>-2000</v>
      </c>
      <c r="I592" s="20">
        <f t="shared" si="54"/>
        <v>3.9682539682539684</v>
      </c>
      <c r="K592" t="s">
        <v>42</v>
      </c>
      <c r="L592">
        <v>15</v>
      </c>
      <c r="M592" s="2">
        <v>504</v>
      </c>
    </row>
    <row r="593" spans="2:13" ht="12.75">
      <c r="B593" s="321">
        <v>500</v>
      </c>
      <c r="C593" s="1" t="s">
        <v>41</v>
      </c>
      <c r="D593" s="1" t="s">
        <v>10</v>
      </c>
      <c r="E593" s="1" t="s">
        <v>453</v>
      </c>
      <c r="F593" s="25" t="s">
        <v>203</v>
      </c>
      <c r="G593" s="25" t="s">
        <v>137</v>
      </c>
      <c r="H593" s="5">
        <f t="shared" si="56"/>
        <v>-2500</v>
      </c>
      <c r="I593" s="20">
        <f t="shared" si="54"/>
        <v>0.9920634920634921</v>
      </c>
      <c r="K593" t="s">
        <v>42</v>
      </c>
      <c r="L593">
        <v>15</v>
      </c>
      <c r="M593" s="2">
        <v>504</v>
      </c>
    </row>
    <row r="594" spans="2:13" ht="12.75">
      <c r="B594" s="321">
        <v>2000</v>
      </c>
      <c r="C594" s="10" t="s">
        <v>41</v>
      </c>
      <c r="D594" s="1" t="s">
        <v>10</v>
      </c>
      <c r="E594" s="1" t="s">
        <v>453</v>
      </c>
      <c r="F594" s="25" t="s">
        <v>203</v>
      </c>
      <c r="G594" s="25" t="s">
        <v>92</v>
      </c>
      <c r="H594" s="5">
        <f t="shared" si="56"/>
        <v>-4500</v>
      </c>
      <c r="I594" s="20">
        <f t="shared" si="54"/>
        <v>3.9682539682539684</v>
      </c>
      <c r="K594" t="s">
        <v>42</v>
      </c>
      <c r="L594">
        <v>15</v>
      </c>
      <c r="M594" s="2">
        <v>504</v>
      </c>
    </row>
    <row r="595" spans="2:13" ht="12.75">
      <c r="B595" s="321">
        <v>500</v>
      </c>
      <c r="C595" s="1" t="s">
        <v>41</v>
      </c>
      <c r="D595" s="1" t="s">
        <v>10</v>
      </c>
      <c r="E595" s="1" t="s">
        <v>453</v>
      </c>
      <c r="F595" s="25" t="s">
        <v>203</v>
      </c>
      <c r="G595" s="25" t="s">
        <v>92</v>
      </c>
      <c r="H595" s="5">
        <f t="shared" si="56"/>
        <v>-5000</v>
      </c>
      <c r="I595" s="20">
        <f t="shared" si="54"/>
        <v>0.9920634920634921</v>
      </c>
      <c r="K595" t="s">
        <v>42</v>
      </c>
      <c r="L595">
        <v>15</v>
      </c>
      <c r="M595" s="2">
        <v>504</v>
      </c>
    </row>
    <row r="596" spans="2:13" ht="12.75">
      <c r="B596" s="321">
        <v>2000</v>
      </c>
      <c r="C596" s="1" t="s">
        <v>41</v>
      </c>
      <c r="D596" s="1" t="s">
        <v>10</v>
      </c>
      <c r="E596" s="1" t="s">
        <v>453</v>
      </c>
      <c r="F596" s="25" t="s">
        <v>203</v>
      </c>
      <c r="G596" s="25" t="s">
        <v>198</v>
      </c>
      <c r="H596" s="5">
        <f t="shared" si="56"/>
        <v>-7000</v>
      </c>
      <c r="I596" s="20">
        <f t="shared" si="54"/>
        <v>3.9682539682539684</v>
      </c>
      <c r="K596" t="s">
        <v>42</v>
      </c>
      <c r="L596">
        <v>15</v>
      </c>
      <c r="M596" s="2">
        <v>504</v>
      </c>
    </row>
    <row r="597" spans="2:13" ht="12.75">
      <c r="B597" s="321">
        <v>500</v>
      </c>
      <c r="C597" s="1" t="s">
        <v>41</v>
      </c>
      <c r="D597" s="1" t="s">
        <v>10</v>
      </c>
      <c r="E597" s="1" t="s">
        <v>453</v>
      </c>
      <c r="F597" s="25" t="s">
        <v>203</v>
      </c>
      <c r="G597" s="25" t="s">
        <v>198</v>
      </c>
      <c r="H597" s="5">
        <f t="shared" si="56"/>
        <v>-7500</v>
      </c>
      <c r="I597" s="20">
        <f t="shared" si="54"/>
        <v>0.9920634920634921</v>
      </c>
      <c r="K597" t="s">
        <v>42</v>
      </c>
      <c r="L597">
        <v>15</v>
      </c>
      <c r="M597" s="2">
        <v>504</v>
      </c>
    </row>
    <row r="598" spans="2:13" ht="12.75">
      <c r="B598" s="321">
        <v>2000</v>
      </c>
      <c r="C598" s="1" t="s">
        <v>41</v>
      </c>
      <c r="D598" s="1" t="s">
        <v>10</v>
      </c>
      <c r="E598" s="1" t="s">
        <v>453</v>
      </c>
      <c r="F598" s="25" t="s">
        <v>203</v>
      </c>
      <c r="G598" s="25" t="s">
        <v>123</v>
      </c>
      <c r="H598" s="5">
        <f t="shared" si="56"/>
        <v>-9500</v>
      </c>
      <c r="I598" s="20">
        <f t="shared" si="54"/>
        <v>3.9682539682539684</v>
      </c>
      <c r="K598" t="s">
        <v>42</v>
      </c>
      <c r="L598">
        <v>15</v>
      </c>
      <c r="M598" s="2">
        <v>504</v>
      </c>
    </row>
    <row r="599" spans="1:13" s="44" customFormat="1" ht="12.75">
      <c r="A599" s="1"/>
      <c r="B599" s="321">
        <v>500</v>
      </c>
      <c r="C599" s="1" t="s">
        <v>41</v>
      </c>
      <c r="D599" s="1" t="s">
        <v>10</v>
      </c>
      <c r="E599" s="1" t="s">
        <v>453</v>
      </c>
      <c r="F599" s="25" t="s">
        <v>203</v>
      </c>
      <c r="G599" s="25" t="s">
        <v>123</v>
      </c>
      <c r="H599" s="5">
        <f t="shared" si="56"/>
        <v>-10000</v>
      </c>
      <c r="I599" s="20">
        <f t="shared" si="54"/>
        <v>0.9920634920634921</v>
      </c>
      <c r="J599"/>
      <c r="K599" t="s">
        <v>42</v>
      </c>
      <c r="L599">
        <v>15</v>
      </c>
      <c r="M599" s="2">
        <v>504</v>
      </c>
    </row>
    <row r="600" spans="1:13" ht="12.75">
      <c r="A600" s="9"/>
      <c r="B600" s="325">
        <f>SUM(B592:B599)</f>
        <v>10000</v>
      </c>
      <c r="C600" s="9" t="s">
        <v>41</v>
      </c>
      <c r="D600" s="9"/>
      <c r="E600" s="9"/>
      <c r="F600" s="16"/>
      <c r="G600" s="16"/>
      <c r="H600" s="42">
        <v>0</v>
      </c>
      <c r="I600" s="43">
        <f t="shared" si="54"/>
        <v>19.841269841269842</v>
      </c>
      <c r="J600" s="44"/>
      <c r="K600" s="44"/>
      <c r="L600" s="44"/>
      <c r="M600" s="2">
        <v>504</v>
      </c>
    </row>
    <row r="601" spans="8:13" ht="12.75">
      <c r="H601" s="5">
        <f aca="true" t="shared" si="57" ref="H601:H606">H600-B601</f>
        <v>0</v>
      </c>
      <c r="I601" s="20">
        <f t="shared" si="54"/>
        <v>0</v>
      </c>
      <c r="M601" s="2">
        <v>504</v>
      </c>
    </row>
    <row r="602" spans="8:13" ht="12.75">
      <c r="H602" s="5">
        <f t="shared" si="57"/>
        <v>0</v>
      </c>
      <c r="I602" s="20">
        <f t="shared" si="54"/>
        <v>0</v>
      </c>
      <c r="M602" s="2">
        <v>504</v>
      </c>
    </row>
    <row r="603" spans="2:13" ht="12.75">
      <c r="B603" s="350">
        <v>1000</v>
      </c>
      <c r="C603" s="48" t="s">
        <v>455</v>
      </c>
      <c r="D603" s="46" t="s">
        <v>10</v>
      </c>
      <c r="E603" s="48" t="s">
        <v>182</v>
      </c>
      <c r="F603" s="47" t="s">
        <v>203</v>
      </c>
      <c r="G603" s="47" t="s">
        <v>137</v>
      </c>
      <c r="H603" s="5">
        <f t="shared" si="57"/>
        <v>-1000</v>
      </c>
      <c r="I603" s="20">
        <f t="shared" si="54"/>
        <v>1.9841269841269842</v>
      </c>
      <c r="K603" t="s">
        <v>42</v>
      </c>
      <c r="L603">
        <v>15</v>
      </c>
      <c r="M603" s="2">
        <v>504</v>
      </c>
    </row>
    <row r="604" spans="2:13" ht="12.75">
      <c r="B604" s="350">
        <v>1000</v>
      </c>
      <c r="C604" s="48" t="s">
        <v>455</v>
      </c>
      <c r="D604" s="46" t="s">
        <v>10</v>
      </c>
      <c r="E604" s="48" t="s">
        <v>182</v>
      </c>
      <c r="F604" s="47" t="s">
        <v>203</v>
      </c>
      <c r="G604" s="47" t="s">
        <v>92</v>
      </c>
      <c r="H604" s="5">
        <f t="shared" si="57"/>
        <v>-2000</v>
      </c>
      <c r="I604" s="20">
        <f t="shared" si="54"/>
        <v>1.9841269841269842</v>
      </c>
      <c r="K604" t="s">
        <v>42</v>
      </c>
      <c r="L604">
        <v>15</v>
      </c>
      <c r="M604" s="2">
        <v>504</v>
      </c>
    </row>
    <row r="605" spans="2:13" ht="12.75">
      <c r="B605" s="350">
        <v>1000</v>
      </c>
      <c r="C605" s="48" t="s">
        <v>455</v>
      </c>
      <c r="D605" s="46" t="s">
        <v>10</v>
      </c>
      <c r="E605" s="48" t="s">
        <v>182</v>
      </c>
      <c r="F605" s="47" t="s">
        <v>203</v>
      </c>
      <c r="G605" s="47" t="s">
        <v>198</v>
      </c>
      <c r="H605" s="5">
        <f t="shared" si="57"/>
        <v>-3000</v>
      </c>
      <c r="I605" s="20">
        <f t="shared" si="54"/>
        <v>1.9841269841269842</v>
      </c>
      <c r="K605" t="s">
        <v>42</v>
      </c>
      <c r="L605">
        <v>15</v>
      </c>
      <c r="M605" s="2">
        <v>504</v>
      </c>
    </row>
    <row r="606" spans="1:13" s="44" customFormat="1" ht="12.75">
      <c r="A606" s="1"/>
      <c r="B606" s="350">
        <v>1000</v>
      </c>
      <c r="C606" s="48" t="s">
        <v>455</v>
      </c>
      <c r="D606" s="46" t="s">
        <v>10</v>
      </c>
      <c r="E606" s="48" t="s">
        <v>182</v>
      </c>
      <c r="F606" s="47" t="s">
        <v>203</v>
      </c>
      <c r="G606" s="25" t="s">
        <v>123</v>
      </c>
      <c r="H606" s="5">
        <f t="shared" si="57"/>
        <v>-4000</v>
      </c>
      <c r="I606" s="20">
        <f t="shared" si="54"/>
        <v>1.9841269841269842</v>
      </c>
      <c r="J606"/>
      <c r="K606" t="s">
        <v>42</v>
      </c>
      <c r="L606">
        <v>15</v>
      </c>
      <c r="M606" s="2">
        <v>504</v>
      </c>
    </row>
    <row r="607" spans="1:13" ht="12.75">
      <c r="A607" s="9"/>
      <c r="B607" s="355">
        <f>SUM(B603:B606)</f>
        <v>4000</v>
      </c>
      <c r="C607" s="9"/>
      <c r="D607" s="9"/>
      <c r="E607" s="9" t="s">
        <v>182</v>
      </c>
      <c r="F607" s="16"/>
      <c r="G607" s="16"/>
      <c r="H607" s="42">
        <v>0</v>
      </c>
      <c r="I607" s="43">
        <f t="shared" si="54"/>
        <v>7.936507936507937</v>
      </c>
      <c r="J607" s="44"/>
      <c r="K607" s="44"/>
      <c r="L607" s="44"/>
      <c r="M607" s="2">
        <v>504</v>
      </c>
    </row>
    <row r="608" spans="2:13" ht="12.75">
      <c r="B608" s="350"/>
      <c r="H608" s="5">
        <f>H607-B608</f>
        <v>0</v>
      </c>
      <c r="I608" s="20">
        <v>5</v>
      </c>
      <c r="M608" s="2">
        <v>504</v>
      </c>
    </row>
    <row r="609" spans="8:13" ht="12.75">
      <c r="H609" s="5">
        <f>H608-B609</f>
        <v>0</v>
      </c>
      <c r="I609" s="20">
        <v>5</v>
      </c>
      <c r="M609" s="2">
        <v>504</v>
      </c>
    </row>
    <row r="610" spans="8:13" ht="12.75">
      <c r="H610" s="5">
        <f>H609-B610</f>
        <v>0</v>
      </c>
      <c r="I610" s="20">
        <v>5</v>
      </c>
      <c r="M610" s="2">
        <v>504</v>
      </c>
    </row>
    <row r="611" spans="1:13" s="62" customFormat="1" ht="12.75">
      <c r="A611" s="1"/>
      <c r="B611" s="5"/>
      <c r="C611" s="1"/>
      <c r="D611" s="1"/>
      <c r="E611" s="1"/>
      <c r="F611" s="25"/>
      <c r="G611" s="25"/>
      <c r="H611" s="5">
        <f>H610-B611</f>
        <v>0</v>
      </c>
      <c r="I611" s="20">
        <v>5</v>
      </c>
      <c r="J611"/>
      <c r="K611"/>
      <c r="L611"/>
      <c r="M611" s="2">
        <v>504</v>
      </c>
    </row>
    <row r="612" spans="1:13" ht="12.75">
      <c r="A612" s="56"/>
      <c r="B612" s="70">
        <f>+B615+B624+B630+B635+B641</f>
        <v>33500</v>
      </c>
      <c r="C612" s="58" t="s">
        <v>209</v>
      </c>
      <c r="D612" s="58" t="s">
        <v>210</v>
      </c>
      <c r="E612" s="59" t="s">
        <v>134</v>
      </c>
      <c r="F612" s="60" t="s">
        <v>211</v>
      </c>
      <c r="G612" s="60" t="s">
        <v>458</v>
      </c>
      <c r="H612" s="42"/>
      <c r="I612" s="43">
        <f>+B612/M612</f>
        <v>66.46825396825396</v>
      </c>
      <c r="J612" s="62"/>
      <c r="K612" s="62"/>
      <c r="L612" s="62"/>
      <c r="M612" s="2">
        <v>504</v>
      </c>
    </row>
    <row r="613" spans="8:13" ht="12.75">
      <c r="H613" s="5">
        <v>0</v>
      </c>
      <c r="I613" s="20">
        <v>5</v>
      </c>
      <c r="M613" s="2">
        <v>504</v>
      </c>
    </row>
    <row r="614" spans="1:13" s="44" customFormat="1" ht="12.75">
      <c r="A614" s="1"/>
      <c r="B614" s="69">
        <v>2000</v>
      </c>
      <c r="C614" s="1" t="s">
        <v>11</v>
      </c>
      <c r="D614" s="1" t="s">
        <v>10</v>
      </c>
      <c r="E614" s="1" t="s">
        <v>22</v>
      </c>
      <c r="F614" s="40" t="s">
        <v>212</v>
      </c>
      <c r="G614" s="25" t="s">
        <v>123</v>
      </c>
      <c r="H614" s="5">
        <f>H613-B614</f>
        <v>-2000</v>
      </c>
      <c r="I614" s="20">
        <f>+B614/M614</f>
        <v>3.9682539682539684</v>
      </c>
      <c r="J614"/>
      <c r="K614" t="s">
        <v>11</v>
      </c>
      <c r="L614">
        <v>16</v>
      </c>
      <c r="M614" s="2">
        <v>504</v>
      </c>
    </row>
    <row r="615" spans="1:13" ht="12.75">
      <c r="A615" s="9"/>
      <c r="B615" s="465">
        <f>SUM(B614)</f>
        <v>2000</v>
      </c>
      <c r="C615" s="9" t="s">
        <v>11</v>
      </c>
      <c r="D615" s="9"/>
      <c r="E615" s="9"/>
      <c r="F615" s="16"/>
      <c r="G615" s="16"/>
      <c r="H615" s="42">
        <v>0</v>
      </c>
      <c r="I615" s="43">
        <v>5</v>
      </c>
      <c r="J615" s="44"/>
      <c r="K615" s="44"/>
      <c r="L615" s="44"/>
      <c r="M615" s="2">
        <v>504</v>
      </c>
    </row>
    <row r="616" spans="2:13" ht="12.75">
      <c r="B616" s="69"/>
      <c r="H616" s="5">
        <f aca="true" t="shared" si="58" ref="H616:H623">H615-B616</f>
        <v>0</v>
      </c>
      <c r="I616" s="20">
        <v>5</v>
      </c>
      <c r="M616" s="2">
        <v>504</v>
      </c>
    </row>
    <row r="617" spans="2:13" ht="12.75">
      <c r="B617" s="69"/>
      <c r="H617" s="5">
        <f t="shared" si="58"/>
        <v>0</v>
      </c>
      <c r="I617" s="20">
        <v>5</v>
      </c>
      <c r="M617" s="2">
        <v>504</v>
      </c>
    </row>
    <row r="618" spans="2:13" ht="12.75">
      <c r="B618" s="69">
        <v>1000</v>
      </c>
      <c r="C618" s="1" t="s">
        <v>1227</v>
      </c>
      <c r="D618" s="10" t="s">
        <v>10</v>
      </c>
      <c r="E618" s="1" t="s">
        <v>453</v>
      </c>
      <c r="F618" s="25" t="s">
        <v>213</v>
      </c>
      <c r="G618" s="25" t="s">
        <v>92</v>
      </c>
      <c r="H618" s="5">
        <f t="shared" si="58"/>
        <v>-1000</v>
      </c>
      <c r="I618" s="20">
        <f aca="true" t="shared" si="59" ref="I618:I641">+B618/M618</f>
        <v>1.9841269841269842</v>
      </c>
      <c r="K618" t="s">
        <v>22</v>
      </c>
      <c r="L618">
        <v>16</v>
      </c>
      <c r="M618" s="2">
        <v>504</v>
      </c>
    </row>
    <row r="619" spans="2:13" ht="12.75">
      <c r="B619" s="69">
        <v>3000</v>
      </c>
      <c r="C619" s="1" t="s">
        <v>214</v>
      </c>
      <c r="D619" s="10" t="s">
        <v>10</v>
      </c>
      <c r="E619" s="1" t="s">
        <v>453</v>
      </c>
      <c r="F619" s="25" t="s">
        <v>213</v>
      </c>
      <c r="G619" s="25" t="s">
        <v>198</v>
      </c>
      <c r="H619" s="5">
        <f t="shared" si="58"/>
        <v>-4000</v>
      </c>
      <c r="I619" s="20">
        <f t="shared" si="59"/>
        <v>5.9523809523809526</v>
      </c>
      <c r="K619" t="s">
        <v>22</v>
      </c>
      <c r="L619">
        <v>16</v>
      </c>
      <c r="M619" s="2">
        <v>504</v>
      </c>
    </row>
    <row r="620" spans="2:13" ht="12.75">
      <c r="B620" s="69">
        <v>3000</v>
      </c>
      <c r="C620" s="1" t="s">
        <v>215</v>
      </c>
      <c r="D620" s="10" t="s">
        <v>10</v>
      </c>
      <c r="E620" s="1" t="s">
        <v>453</v>
      </c>
      <c r="F620" s="25" t="s">
        <v>213</v>
      </c>
      <c r="G620" s="25" t="s">
        <v>198</v>
      </c>
      <c r="H620" s="5">
        <f t="shared" si="58"/>
        <v>-7000</v>
      </c>
      <c r="I620" s="20">
        <f t="shared" si="59"/>
        <v>5.9523809523809526</v>
      </c>
      <c r="K620" t="s">
        <v>22</v>
      </c>
      <c r="L620">
        <v>16</v>
      </c>
      <c r="M620" s="2">
        <v>504</v>
      </c>
    </row>
    <row r="621" spans="2:13" ht="12.75">
      <c r="B621" s="69">
        <v>2500</v>
      </c>
      <c r="C621" s="1" t="s">
        <v>216</v>
      </c>
      <c r="D621" s="10" t="s">
        <v>10</v>
      </c>
      <c r="E621" s="1" t="s">
        <v>453</v>
      </c>
      <c r="F621" s="25" t="s">
        <v>213</v>
      </c>
      <c r="G621" s="25" t="s">
        <v>123</v>
      </c>
      <c r="H621" s="5">
        <f t="shared" si="58"/>
        <v>-9500</v>
      </c>
      <c r="I621" s="20">
        <f t="shared" si="59"/>
        <v>4.9603174603174605</v>
      </c>
      <c r="K621" t="s">
        <v>22</v>
      </c>
      <c r="L621">
        <v>16</v>
      </c>
      <c r="M621" s="2">
        <v>504</v>
      </c>
    </row>
    <row r="622" spans="2:13" ht="12.75">
      <c r="B622" s="69">
        <v>2500</v>
      </c>
      <c r="C622" s="1" t="s">
        <v>217</v>
      </c>
      <c r="D622" s="10" t="s">
        <v>10</v>
      </c>
      <c r="E622" s="1" t="s">
        <v>453</v>
      </c>
      <c r="F622" s="25" t="s">
        <v>213</v>
      </c>
      <c r="G622" s="25" t="s">
        <v>123</v>
      </c>
      <c r="H622" s="5">
        <f t="shared" si="58"/>
        <v>-12000</v>
      </c>
      <c r="I622" s="20">
        <f t="shared" si="59"/>
        <v>4.9603174603174605</v>
      </c>
      <c r="K622" t="s">
        <v>22</v>
      </c>
      <c r="L622">
        <v>16</v>
      </c>
      <c r="M622" s="2">
        <v>504</v>
      </c>
    </row>
    <row r="623" spans="1:13" s="44" customFormat="1" ht="12.75">
      <c r="A623" s="1"/>
      <c r="B623" s="69">
        <v>1000</v>
      </c>
      <c r="C623" s="1" t="s">
        <v>218</v>
      </c>
      <c r="D623" s="10" t="s">
        <v>10</v>
      </c>
      <c r="E623" s="1" t="s">
        <v>453</v>
      </c>
      <c r="F623" s="25" t="s">
        <v>213</v>
      </c>
      <c r="G623" s="25" t="s">
        <v>123</v>
      </c>
      <c r="H623" s="5">
        <f t="shared" si="58"/>
        <v>-13000</v>
      </c>
      <c r="I623" s="20">
        <f t="shared" si="59"/>
        <v>1.9841269841269842</v>
      </c>
      <c r="J623"/>
      <c r="K623" t="s">
        <v>22</v>
      </c>
      <c r="L623">
        <v>16</v>
      </c>
      <c r="M623" s="2">
        <v>504</v>
      </c>
    </row>
    <row r="624" spans="1:13" ht="12.75">
      <c r="A624" s="9"/>
      <c r="B624" s="465">
        <f>SUM(B618:B623)</f>
        <v>13000</v>
      </c>
      <c r="C624" s="9" t="s">
        <v>1139</v>
      </c>
      <c r="D624" s="9"/>
      <c r="E624" s="9"/>
      <c r="F624" s="16"/>
      <c r="G624" s="16"/>
      <c r="H624" s="42">
        <v>0</v>
      </c>
      <c r="I624" s="43">
        <f t="shared" si="59"/>
        <v>25.793650793650794</v>
      </c>
      <c r="J624" s="44"/>
      <c r="K624" s="44"/>
      <c r="L624" s="44"/>
      <c r="M624" s="2">
        <v>504</v>
      </c>
    </row>
    <row r="625" spans="2:13" ht="12.75">
      <c r="B625" s="69"/>
      <c r="D625" s="10"/>
      <c r="H625" s="5">
        <f>H624-B625</f>
        <v>0</v>
      </c>
      <c r="I625" s="20">
        <f t="shared" si="59"/>
        <v>0</v>
      </c>
      <c r="M625" s="2">
        <v>504</v>
      </c>
    </row>
    <row r="626" spans="2:13" ht="12.75">
      <c r="B626" s="69"/>
      <c r="D626" s="10"/>
      <c r="H626" s="5">
        <f>H625-B626</f>
        <v>0</v>
      </c>
      <c r="I626" s="20">
        <f t="shared" si="59"/>
        <v>0</v>
      </c>
      <c r="M626" s="2">
        <v>504</v>
      </c>
    </row>
    <row r="627" spans="2:13" ht="12.75">
      <c r="B627" s="69">
        <v>1500</v>
      </c>
      <c r="C627" s="1" t="s">
        <v>38</v>
      </c>
      <c r="D627" s="10" t="s">
        <v>10</v>
      </c>
      <c r="E627" s="1" t="s">
        <v>52</v>
      </c>
      <c r="F627" s="25" t="s">
        <v>213</v>
      </c>
      <c r="G627" s="25" t="s">
        <v>92</v>
      </c>
      <c r="H627" s="5">
        <f>H626-B627</f>
        <v>-1500</v>
      </c>
      <c r="I627" s="20">
        <f t="shared" si="59"/>
        <v>2.9761904761904763</v>
      </c>
      <c r="K627" t="s">
        <v>22</v>
      </c>
      <c r="L627">
        <v>16</v>
      </c>
      <c r="M627" s="2">
        <v>504</v>
      </c>
    </row>
    <row r="628" spans="2:13" ht="12.75">
      <c r="B628" s="69">
        <v>1500</v>
      </c>
      <c r="C628" s="1" t="s">
        <v>38</v>
      </c>
      <c r="D628" s="10" t="s">
        <v>10</v>
      </c>
      <c r="E628" s="1" t="s">
        <v>52</v>
      </c>
      <c r="F628" s="25" t="s">
        <v>213</v>
      </c>
      <c r="G628" s="25" t="s">
        <v>198</v>
      </c>
      <c r="H628" s="5">
        <f>H627-B628</f>
        <v>-3000</v>
      </c>
      <c r="I628" s="20">
        <f t="shared" si="59"/>
        <v>2.9761904761904763</v>
      </c>
      <c r="K628" t="s">
        <v>22</v>
      </c>
      <c r="L628">
        <v>16</v>
      </c>
      <c r="M628" s="2">
        <v>504</v>
      </c>
    </row>
    <row r="629" spans="1:13" s="44" customFormat="1" ht="12.75">
      <c r="A629" s="1"/>
      <c r="B629" s="69">
        <v>1500</v>
      </c>
      <c r="C629" s="1" t="s">
        <v>38</v>
      </c>
      <c r="D629" s="10" t="s">
        <v>10</v>
      </c>
      <c r="E629" s="1" t="s">
        <v>52</v>
      </c>
      <c r="F629" s="25" t="s">
        <v>213</v>
      </c>
      <c r="G629" s="25" t="s">
        <v>123</v>
      </c>
      <c r="H629" s="5">
        <f>H628-B629</f>
        <v>-4500</v>
      </c>
      <c r="I629" s="20">
        <f t="shared" si="59"/>
        <v>2.9761904761904763</v>
      </c>
      <c r="J629"/>
      <c r="K629" t="s">
        <v>22</v>
      </c>
      <c r="L629">
        <v>16</v>
      </c>
      <c r="M629" s="2">
        <v>504</v>
      </c>
    </row>
    <row r="630" spans="1:13" ht="12.75">
      <c r="A630" s="9"/>
      <c r="B630" s="465">
        <f>SUM(B627:B629)</f>
        <v>4500</v>
      </c>
      <c r="C630" s="9"/>
      <c r="D630" s="9"/>
      <c r="E630" s="9" t="s">
        <v>52</v>
      </c>
      <c r="F630" s="16"/>
      <c r="G630" s="16"/>
      <c r="H630" s="42">
        <v>0</v>
      </c>
      <c r="I630" s="43">
        <f t="shared" si="59"/>
        <v>8.928571428571429</v>
      </c>
      <c r="J630" s="44"/>
      <c r="K630" s="44"/>
      <c r="L630" s="44"/>
      <c r="M630" s="2">
        <v>504</v>
      </c>
    </row>
    <row r="631" spans="2:13" ht="12.75">
      <c r="B631" s="69"/>
      <c r="D631" s="10"/>
      <c r="H631" s="5">
        <f>H630-B631</f>
        <v>0</v>
      </c>
      <c r="I631" s="20">
        <f t="shared" si="59"/>
        <v>0</v>
      </c>
      <c r="M631" s="2">
        <v>504</v>
      </c>
    </row>
    <row r="632" spans="2:13" ht="12.75">
      <c r="B632" s="69"/>
      <c r="D632" s="10"/>
      <c r="H632" s="5">
        <f>H631-B632</f>
        <v>0</v>
      </c>
      <c r="I632" s="20">
        <f t="shared" si="59"/>
        <v>0</v>
      </c>
      <c r="M632" s="2">
        <v>504</v>
      </c>
    </row>
    <row r="633" spans="1:13" ht="12.75">
      <c r="A633" s="10"/>
      <c r="B633" s="69">
        <v>4000</v>
      </c>
      <c r="C633" s="46" t="s">
        <v>39</v>
      </c>
      <c r="D633" s="10" t="s">
        <v>10</v>
      </c>
      <c r="E633" s="1" t="s">
        <v>453</v>
      </c>
      <c r="F633" s="25" t="s">
        <v>219</v>
      </c>
      <c r="G633" s="25" t="s">
        <v>92</v>
      </c>
      <c r="H633" s="5">
        <f>H632-B633</f>
        <v>-4000</v>
      </c>
      <c r="I633" s="20">
        <f t="shared" si="59"/>
        <v>7.936507936507937</v>
      </c>
      <c r="K633" t="s">
        <v>22</v>
      </c>
      <c r="L633">
        <v>16</v>
      </c>
      <c r="M633" s="2">
        <v>504</v>
      </c>
    </row>
    <row r="634" spans="1:13" s="44" customFormat="1" ht="12.75">
      <c r="A634" s="1"/>
      <c r="B634" s="69">
        <v>4000</v>
      </c>
      <c r="C634" s="1" t="s">
        <v>39</v>
      </c>
      <c r="D634" s="10" t="s">
        <v>10</v>
      </c>
      <c r="E634" s="1" t="s">
        <v>453</v>
      </c>
      <c r="F634" s="25" t="s">
        <v>219</v>
      </c>
      <c r="G634" s="25" t="s">
        <v>198</v>
      </c>
      <c r="H634" s="5">
        <f>H633-B634</f>
        <v>-8000</v>
      </c>
      <c r="I634" s="20">
        <f t="shared" si="59"/>
        <v>7.936507936507937</v>
      </c>
      <c r="J634"/>
      <c r="K634" t="s">
        <v>22</v>
      </c>
      <c r="L634">
        <v>16</v>
      </c>
      <c r="M634" s="2">
        <v>504</v>
      </c>
    </row>
    <row r="635" spans="1:13" ht="12.75">
      <c r="A635" s="9"/>
      <c r="B635" s="465">
        <f>SUM(B633:B634)</f>
        <v>8000</v>
      </c>
      <c r="C635" s="9" t="s">
        <v>39</v>
      </c>
      <c r="D635" s="9"/>
      <c r="E635" s="9"/>
      <c r="F635" s="16"/>
      <c r="G635" s="16"/>
      <c r="H635" s="42">
        <v>0</v>
      </c>
      <c r="I635" s="43">
        <f t="shared" si="59"/>
        <v>15.873015873015873</v>
      </c>
      <c r="J635" s="44"/>
      <c r="K635" s="44"/>
      <c r="L635" s="44"/>
      <c r="M635" s="2">
        <v>504</v>
      </c>
    </row>
    <row r="636" spans="2:13" ht="12.75">
      <c r="B636" s="69"/>
      <c r="D636" s="10"/>
      <c r="H636" s="5">
        <f>H635-B636</f>
        <v>0</v>
      </c>
      <c r="I636" s="20">
        <f t="shared" si="59"/>
        <v>0</v>
      </c>
      <c r="M636" s="2">
        <v>504</v>
      </c>
    </row>
    <row r="637" spans="2:13" ht="12.75">
      <c r="B637" s="69"/>
      <c r="D637" s="10"/>
      <c r="H637" s="5">
        <f>H636-B637</f>
        <v>0</v>
      </c>
      <c r="I637" s="20">
        <f t="shared" si="59"/>
        <v>0</v>
      </c>
      <c r="M637" s="2">
        <v>504</v>
      </c>
    </row>
    <row r="638" spans="2:13" ht="12.75">
      <c r="B638" s="69">
        <v>2000</v>
      </c>
      <c r="C638" s="1" t="s">
        <v>41</v>
      </c>
      <c r="D638" s="10" t="s">
        <v>10</v>
      </c>
      <c r="E638" s="1" t="s">
        <v>453</v>
      </c>
      <c r="F638" s="25" t="s">
        <v>213</v>
      </c>
      <c r="G638" s="25" t="s">
        <v>92</v>
      </c>
      <c r="H638" s="5">
        <f>H637-B638</f>
        <v>-2000</v>
      </c>
      <c r="I638" s="20">
        <f t="shared" si="59"/>
        <v>3.9682539682539684</v>
      </c>
      <c r="K638" t="s">
        <v>22</v>
      </c>
      <c r="L638">
        <v>16</v>
      </c>
      <c r="M638" s="2">
        <v>504</v>
      </c>
    </row>
    <row r="639" spans="2:13" ht="12.75">
      <c r="B639" s="69">
        <v>2000</v>
      </c>
      <c r="C639" s="1" t="s">
        <v>41</v>
      </c>
      <c r="D639" s="10" t="s">
        <v>10</v>
      </c>
      <c r="E639" s="1" t="s">
        <v>453</v>
      </c>
      <c r="F639" s="25" t="s">
        <v>213</v>
      </c>
      <c r="G639" s="25" t="s">
        <v>198</v>
      </c>
      <c r="H639" s="5">
        <f>H638-B639</f>
        <v>-4000</v>
      </c>
      <c r="I639" s="20">
        <f t="shared" si="59"/>
        <v>3.9682539682539684</v>
      </c>
      <c r="K639" t="s">
        <v>22</v>
      </c>
      <c r="L639">
        <v>16</v>
      </c>
      <c r="M639" s="2">
        <v>504</v>
      </c>
    </row>
    <row r="640" spans="1:13" s="44" customFormat="1" ht="12.75">
      <c r="A640" s="1"/>
      <c r="B640" s="69">
        <v>2000</v>
      </c>
      <c r="C640" s="1" t="s">
        <v>41</v>
      </c>
      <c r="D640" s="10" t="s">
        <v>10</v>
      </c>
      <c r="E640" s="1" t="s">
        <v>453</v>
      </c>
      <c r="F640" s="25" t="s">
        <v>213</v>
      </c>
      <c r="G640" s="25" t="s">
        <v>123</v>
      </c>
      <c r="H640" s="5">
        <f>H639-B640</f>
        <v>-6000</v>
      </c>
      <c r="I640" s="20">
        <f t="shared" si="59"/>
        <v>3.9682539682539684</v>
      </c>
      <c r="J640"/>
      <c r="K640" t="s">
        <v>22</v>
      </c>
      <c r="L640">
        <v>16</v>
      </c>
      <c r="M640" s="2">
        <v>504</v>
      </c>
    </row>
    <row r="641" spans="1:13" ht="12.75">
      <c r="A641" s="9"/>
      <c r="B641" s="465">
        <f>SUM(B638:B640)</f>
        <v>6000</v>
      </c>
      <c r="C641" s="9" t="s">
        <v>41</v>
      </c>
      <c r="D641" s="9"/>
      <c r="E641" s="9"/>
      <c r="F641" s="16"/>
      <c r="G641" s="16"/>
      <c r="H641" s="42">
        <v>0</v>
      </c>
      <c r="I641" s="43">
        <f t="shared" si="59"/>
        <v>11.904761904761905</v>
      </c>
      <c r="J641" s="44"/>
      <c r="K641" s="44"/>
      <c r="L641" s="44"/>
      <c r="M641" s="2">
        <v>504</v>
      </c>
    </row>
    <row r="642" spans="8:13" ht="12.75">
      <c r="H642" s="5">
        <f>H641-B642</f>
        <v>0</v>
      </c>
      <c r="I642" s="20">
        <v>5</v>
      </c>
      <c r="M642" s="2">
        <v>504</v>
      </c>
    </row>
    <row r="643" spans="8:13" ht="12.75">
      <c r="H643" s="5">
        <f>H642-B643</f>
        <v>0</v>
      </c>
      <c r="I643" s="20">
        <v>5</v>
      </c>
      <c r="M643" s="2">
        <v>504</v>
      </c>
    </row>
    <row r="644" spans="8:13" ht="12.75">
      <c r="H644" s="5">
        <f>H643-B644</f>
        <v>0</v>
      </c>
      <c r="I644" s="20">
        <v>5</v>
      </c>
      <c r="M644" s="2">
        <v>504</v>
      </c>
    </row>
    <row r="645" spans="1:256" s="73" customFormat="1" ht="12.75">
      <c r="A645" s="1"/>
      <c r="B645" s="5"/>
      <c r="C645" s="1"/>
      <c r="D645" s="1"/>
      <c r="E645" s="1"/>
      <c r="F645" s="25"/>
      <c r="G645" s="25"/>
      <c r="H645" s="5">
        <f>H644-B645</f>
        <v>0</v>
      </c>
      <c r="I645" s="20">
        <v>5</v>
      </c>
      <c r="J645"/>
      <c r="K645"/>
      <c r="L645"/>
      <c r="M645" s="2">
        <v>504</v>
      </c>
      <c r="IV645" s="58">
        <f>SUM(A645:IU645)</f>
        <v>509</v>
      </c>
    </row>
    <row r="646" spans="1:13" ht="12.75">
      <c r="A646" s="58"/>
      <c r="B646" s="473">
        <f>+B657+B668+B677+B684+B692+B698</f>
        <v>85400</v>
      </c>
      <c r="C646" s="58" t="s">
        <v>220</v>
      </c>
      <c r="D646" s="58" t="s">
        <v>221</v>
      </c>
      <c r="E646" s="58" t="s">
        <v>151</v>
      </c>
      <c r="F646" s="60" t="s">
        <v>222</v>
      </c>
      <c r="G646" s="60" t="s">
        <v>451</v>
      </c>
      <c r="H646" s="70"/>
      <c r="I646" s="72">
        <f>+B646/M646</f>
        <v>169.44444444444446</v>
      </c>
      <c r="J646" s="73"/>
      <c r="K646" s="73"/>
      <c r="L646" s="73"/>
      <c r="M646" s="2">
        <v>504</v>
      </c>
    </row>
    <row r="647" spans="2:13" ht="12.75">
      <c r="B647" s="69"/>
      <c r="H647" s="5">
        <f aca="true" t="shared" si="60" ref="H647:H656">H646-B647</f>
        <v>0</v>
      </c>
      <c r="I647" s="20">
        <v>5</v>
      </c>
      <c r="M647" s="2">
        <v>504</v>
      </c>
    </row>
    <row r="648" spans="2:13" ht="12.75">
      <c r="B648" s="69">
        <v>2500</v>
      </c>
      <c r="C648" s="1" t="s">
        <v>11</v>
      </c>
      <c r="D648" s="1" t="s">
        <v>10</v>
      </c>
      <c r="E648" s="1" t="s">
        <v>65</v>
      </c>
      <c r="F648" s="55" t="s">
        <v>223</v>
      </c>
      <c r="G648" s="25" t="s">
        <v>224</v>
      </c>
      <c r="H648" s="5">
        <f>H647-B648</f>
        <v>-2500</v>
      </c>
      <c r="I648" s="20">
        <v>6</v>
      </c>
      <c r="K648" t="s">
        <v>11</v>
      </c>
      <c r="L648">
        <v>17</v>
      </c>
      <c r="M648" s="2">
        <v>504</v>
      </c>
    </row>
    <row r="649" spans="2:13" ht="12.75">
      <c r="B649" s="69">
        <v>2500</v>
      </c>
      <c r="C649" s="1" t="s">
        <v>11</v>
      </c>
      <c r="D649" s="1" t="s">
        <v>10</v>
      </c>
      <c r="E649" s="1" t="s">
        <v>42</v>
      </c>
      <c r="F649" s="40" t="s">
        <v>225</v>
      </c>
      <c r="G649" s="25" t="s">
        <v>224</v>
      </c>
      <c r="H649" s="5">
        <f>H648-B649</f>
        <v>-5000</v>
      </c>
      <c r="I649" s="20">
        <v>7</v>
      </c>
      <c r="K649" t="s">
        <v>11</v>
      </c>
      <c r="L649">
        <v>17</v>
      </c>
      <c r="M649" s="2">
        <v>504</v>
      </c>
    </row>
    <row r="650" spans="2:13" ht="12.75">
      <c r="B650" s="69">
        <v>2500</v>
      </c>
      <c r="C650" s="1" t="s">
        <v>11</v>
      </c>
      <c r="D650" s="1" t="s">
        <v>10</v>
      </c>
      <c r="E650" s="1" t="s">
        <v>42</v>
      </c>
      <c r="F650" s="40" t="s">
        <v>226</v>
      </c>
      <c r="G650" s="25" t="s">
        <v>227</v>
      </c>
      <c r="H650" s="5">
        <f>H649-B650</f>
        <v>-7500</v>
      </c>
      <c r="I650" s="20">
        <v>8</v>
      </c>
      <c r="K650" t="s">
        <v>11</v>
      </c>
      <c r="L650">
        <v>17</v>
      </c>
      <c r="M650" s="2">
        <v>504</v>
      </c>
    </row>
    <row r="651" spans="2:13" ht="12.75">
      <c r="B651" s="69">
        <v>2500</v>
      </c>
      <c r="C651" s="1" t="s">
        <v>11</v>
      </c>
      <c r="D651" s="1" t="s">
        <v>10</v>
      </c>
      <c r="E651" s="1" t="s">
        <v>65</v>
      </c>
      <c r="F651" s="55" t="s">
        <v>228</v>
      </c>
      <c r="G651" s="25" t="s">
        <v>227</v>
      </c>
      <c r="H651" s="5">
        <f t="shared" si="60"/>
        <v>-10000</v>
      </c>
      <c r="I651" s="20">
        <v>5</v>
      </c>
      <c r="K651" t="s">
        <v>11</v>
      </c>
      <c r="L651">
        <v>17</v>
      </c>
      <c r="M651" s="2">
        <v>504</v>
      </c>
    </row>
    <row r="652" spans="2:13" ht="12.75">
      <c r="B652" s="69">
        <v>2500</v>
      </c>
      <c r="C652" s="1" t="s">
        <v>11</v>
      </c>
      <c r="D652" s="1" t="s">
        <v>10</v>
      </c>
      <c r="E652" s="1" t="s">
        <v>65</v>
      </c>
      <c r="F652" s="54" t="s">
        <v>229</v>
      </c>
      <c r="G652" s="25" t="s">
        <v>230</v>
      </c>
      <c r="H652" s="5">
        <f t="shared" si="60"/>
        <v>-12500</v>
      </c>
      <c r="I652" s="20">
        <v>5</v>
      </c>
      <c r="K652" t="s">
        <v>11</v>
      </c>
      <c r="L652">
        <v>17</v>
      </c>
      <c r="M652" s="2">
        <v>504</v>
      </c>
    </row>
    <row r="653" spans="2:13" ht="12.75">
      <c r="B653" s="69">
        <v>2500</v>
      </c>
      <c r="C653" s="1" t="s">
        <v>11</v>
      </c>
      <c r="D653" s="1" t="s">
        <v>10</v>
      </c>
      <c r="E653" s="1" t="s">
        <v>65</v>
      </c>
      <c r="F653" s="54" t="s">
        <v>231</v>
      </c>
      <c r="G653" s="25" t="s">
        <v>232</v>
      </c>
      <c r="H653" s="5">
        <f t="shared" si="60"/>
        <v>-15000</v>
      </c>
      <c r="I653" s="20">
        <v>5</v>
      </c>
      <c r="K653" t="s">
        <v>11</v>
      </c>
      <c r="L653">
        <v>17</v>
      </c>
      <c r="M653" s="2">
        <v>504</v>
      </c>
    </row>
    <row r="654" spans="2:13" ht="12.75">
      <c r="B654" s="69">
        <v>2500</v>
      </c>
      <c r="C654" s="1" t="s">
        <v>11</v>
      </c>
      <c r="D654" s="1" t="s">
        <v>10</v>
      </c>
      <c r="E654" s="1" t="s">
        <v>65</v>
      </c>
      <c r="F654" s="54" t="s">
        <v>233</v>
      </c>
      <c r="G654" s="25" t="s">
        <v>234</v>
      </c>
      <c r="H654" s="5">
        <f t="shared" si="60"/>
        <v>-17500</v>
      </c>
      <c r="I654" s="20">
        <v>5</v>
      </c>
      <c r="K654" t="s">
        <v>11</v>
      </c>
      <c r="L654">
        <v>17</v>
      </c>
      <c r="M654" s="2">
        <v>504</v>
      </c>
    </row>
    <row r="655" spans="2:13" ht="12.75">
      <c r="B655" s="69">
        <v>2500</v>
      </c>
      <c r="C655" s="1" t="s">
        <v>11</v>
      </c>
      <c r="D655" s="1" t="s">
        <v>10</v>
      </c>
      <c r="E655" s="1" t="s">
        <v>65</v>
      </c>
      <c r="F655" s="54" t="s">
        <v>235</v>
      </c>
      <c r="G655" s="25" t="s">
        <v>236</v>
      </c>
      <c r="H655" s="5">
        <f t="shared" si="60"/>
        <v>-20000</v>
      </c>
      <c r="I655" s="20">
        <v>5</v>
      </c>
      <c r="K655" t="s">
        <v>11</v>
      </c>
      <c r="L655">
        <v>17</v>
      </c>
      <c r="M655" s="2">
        <v>504</v>
      </c>
    </row>
    <row r="656" spans="1:13" s="44" customFormat="1" ht="12.75">
      <c r="A656" s="1"/>
      <c r="B656" s="69">
        <v>2500</v>
      </c>
      <c r="C656" s="1" t="s">
        <v>11</v>
      </c>
      <c r="D656" s="1" t="s">
        <v>10</v>
      </c>
      <c r="E656" s="1" t="s">
        <v>65</v>
      </c>
      <c r="F656" s="54" t="s">
        <v>237</v>
      </c>
      <c r="G656" s="25" t="s">
        <v>238</v>
      </c>
      <c r="H656" s="5">
        <f t="shared" si="60"/>
        <v>-22500</v>
      </c>
      <c r="I656" s="20">
        <v>5</v>
      </c>
      <c r="J656"/>
      <c r="K656" t="s">
        <v>11</v>
      </c>
      <c r="L656">
        <v>17</v>
      </c>
      <c r="M656" s="2">
        <v>504</v>
      </c>
    </row>
    <row r="657" spans="1:13" ht="12.75">
      <c r="A657" s="9"/>
      <c r="B657" s="465">
        <f>SUM(B648:B656)</f>
        <v>22500</v>
      </c>
      <c r="C657" s="9" t="s">
        <v>11</v>
      </c>
      <c r="D657" s="9"/>
      <c r="E657" s="9"/>
      <c r="F657" s="16"/>
      <c r="G657" s="16"/>
      <c r="H657" s="42">
        <v>0</v>
      </c>
      <c r="I657" s="18"/>
      <c r="J657" s="44"/>
      <c r="K657" s="44"/>
      <c r="L657" s="44"/>
      <c r="M657" s="2">
        <v>504</v>
      </c>
    </row>
    <row r="658" spans="2:13" ht="12.75">
      <c r="B658" s="69"/>
      <c r="H658" s="5">
        <f aca="true" t="shared" si="61" ref="H658:H667">H657-B658</f>
        <v>0</v>
      </c>
      <c r="M658" s="2">
        <v>504</v>
      </c>
    </row>
    <row r="659" spans="2:13" ht="12.75">
      <c r="B659" s="69"/>
      <c r="H659" s="5">
        <f t="shared" si="61"/>
        <v>0</v>
      </c>
      <c r="M659" s="2">
        <v>504</v>
      </c>
    </row>
    <row r="660" spans="2:13" ht="12.75">
      <c r="B660" s="245">
        <v>6000</v>
      </c>
      <c r="C660" s="46" t="s">
        <v>662</v>
      </c>
      <c r="D660" s="10" t="s">
        <v>74</v>
      </c>
      <c r="E660" s="46" t="s">
        <v>453</v>
      </c>
      <c r="F660" s="47" t="s">
        <v>239</v>
      </c>
      <c r="G660" s="39" t="s">
        <v>224</v>
      </c>
      <c r="H660" s="5">
        <f t="shared" si="61"/>
        <v>-6000</v>
      </c>
      <c r="I660" s="20">
        <f aca="true" t="shared" si="62" ref="I660:I668">+B660/M660</f>
        <v>11.904761904761905</v>
      </c>
      <c r="K660" t="s">
        <v>65</v>
      </c>
      <c r="L660">
        <v>17</v>
      </c>
      <c r="M660" s="2">
        <v>504</v>
      </c>
    </row>
    <row r="661" spans="2:13" ht="12.75">
      <c r="B661" s="245">
        <v>4000</v>
      </c>
      <c r="C661" s="46" t="s">
        <v>240</v>
      </c>
      <c r="D661" s="10" t="s">
        <v>74</v>
      </c>
      <c r="E661" s="46" t="s">
        <v>453</v>
      </c>
      <c r="F661" s="47" t="s">
        <v>241</v>
      </c>
      <c r="G661" s="39" t="s">
        <v>224</v>
      </c>
      <c r="H661" s="5">
        <f t="shared" si="61"/>
        <v>-10000</v>
      </c>
      <c r="I661" s="20">
        <f t="shared" si="62"/>
        <v>7.936507936507937</v>
      </c>
      <c r="K661" t="s">
        <v>65</v>
      </c>
      <c r="L661">
        <v>17</v>
      </c>
      <c r="M661" s="2">
        <v>504</v>
      </c>
    </row>
    <row r="662" spans="2:14" ht="12.75">
      <c r="B662" s="245">
        <v>2500</v>
      </c>
      <c r="C662" s="46" t="s">
        <v>242</v>
      </c>
      <c r="D662" s="10" t="s">
        <v>74</v>
      </c>
      <c r="E662" s="46" t="s">
        <v>453</v>
      </c>
      <c r="F662" s="47" t="s">
        <v>241</v>
      </c>
      <c r="G662" s="39" t="s">
        <v>227</v>
      </c>
      <c r="H662" s="5">
        <f t="shared" si="61"/>
        <v>-12500</v>
      </c>
      <c r="I662" s="20">
        <f t="shared" si="62"/>
        <v>4.9603174603174605</v>
      </c>
      <c r="K662" t="s">
        <v>65</v>
      </c>
      <c r="L662">
        <v>17</v>
      </c>
      <c r="M662" s="2">
        <v>504</v>
      </c>
      <c r="N662" s="51"/>
    </row>
    <row r="663" spans="2:14" ht="12.75">
      <c r="B663" s="245">
        <v>2500</v>
      </c>
      <c r="C663" s="46" t="s">
        <v>243</v>
      </c>
      <c r="D663" s="10" t="s">
        <v>74</v>
      </c>
      <c r="E663" s="46" t="s">
        <v>453</v>
      </c>
      <c r="F663" s="47" t="s">
        <v>241</v>
      </c>
      <c r="G663" s="39" t="s">
        <v>227</v>
      </c>
      <c r="H663" s="5">
        <f t="shared" si="61"/>
        <v>-15000</v>
      </c>
      <c r="I663" s="20">
        <f t="shared" si="62"/>
        <v>4.9603174603174605</v>
      </c>
      <c r="K663" t="s">
        <v>65</v>
      </c>
      <c r="L663">
        <v>17</v>
      </c>
      <c r="M663" s="2">
        <v>504</v>
      </c>
      <c r="N663" s="51"/>
    </row>
    <row r="664" spans="2:14" ht="12.75">
      <c r="B664" s="245">
        <v>2000</v>
      </c>
      <c r="C664" s="46" t="s">
        <v>244</v>
      </c>
      <c r="D664" s="10" t="s">
        <v>74</v>
      </c>
      <c r="E664" s="46" t="s">
        <v>453</v>
      </c>
      <c r="F664" s="47" t="s">
        <v>241</v>
      </c>
      <c r="G664" s="39" t="s">
        <v>230</v>
      </c>
      <c r="H664" s="5">
        <f t="shared" si="61"/>
        <v>-17000</v>
      </c>
      <c r="I664" s="20">
        <f t="shared" si="62"/>
        <v>3.9682539682539684</v>
      </c>
      <c r="K664" t="s">
        <v>65</v>
      </c>
      <c r="L664">
        <v>17</v>
      </c>
      <c r="M664" s="2">
        <v>504</v>
      </c>
      <c r="N664" s="51"/>
    </row>
    <row r="665" spans="2:14" ht="12.75">
      <c r="B665" s="245">
        <v>2000</v>
      </c>
      <c r="C665" s="46" t="s">
        <v>245</v>
      </c>
      <c r="D665" s="10" t="s">
        <v>74</v>
      </c>
      <c r="E665" s="46" t="s">
        <v>453</v>
      </c>
      <c r="F665" s="47" t="s">
        <v>241</v>
      </c>
      <c r="G665" s="39" t="s">
        <v>230</v>
      </c>
      <c r="H665" s="5">
        <f t="shared" si="61"/>
        <v>-19000</v>
      </c>
      <c r="I665" s="20">
        <f t="shared" si="62"/>
        <v>3.9682539682539684</v>
      </c>
      <c r="K665" t="s">
        <v>65</v>
      </c>
      <c r="L665">
        <v>17</v>
      </c>
      <c r="M665" s="2">
        <v>504</v>
      </c>
      <c r="N665" s="51"/>
    </row>
    <row r="666" spans="2:14" ht="12.75">
      <c r="B666" s="245">
        <v>5000</v>
      </c>
      <c r="C666" s="46" t="s">
        <v>246</v>
      </c>
      <c r="D666" s="10" t="s">
        <v>74</v>
      </c>
      <c r="E666" s="46" t="s">
        <v>453</v>
      </c>
      <c r="F666" s="47" t="s">
        <v>241</v>
      </c>
      <c r="G666" s="39" t="s">
        <v>234</v>
      </c>
      <c r="H666" s="5">
        <f t="shared" si="61"/>
        <v>-24000</v>
      </c>
      <c r="I666" s="20">
        <f t="shared" si="62"/>
        <v>9.920634920634921</v>
      </c>
      <c r="K666" t="s">
        <v>65</v>
      </c>
      <c r="L666">
        <v>17</v>
      </c>
      <c r="M666" s="2">
        <v>504</v>
      </c>
      <c r="N666" s="51"/>
    </row>
    <row r="667" spans="1:13" s="80" customFormat="1" ht="12.75">
      <c r="A667" s="1"/>
      <c r="B667" s="245">
        <v>6000</v>
      </c>
      <c r="C667" s="46" t="s">
        <v>668</v>
      </c>
      <c r="D667" s="10" t="s">
        <v>74</v>
      </c>
      <c r="E667" s="46" t="s">
        <v>453</v>
      </c>
      <c r="F667" s="47" t="s">
        <v>247</v>
      </c>
      <c r="G667" s="39" t="s">
        <v>234</v>
      </c>
      <c r="H667" s="5">
        <f t="shared" si="61"/>
        <v>-30000</v>
      </c>
      <c r="I667" s="20">
        <f t="shared" si="62"/>
        <v>11.904761904761905</v>
      </c>
      <c r="J667"/>
      <c r="K667" t="s">
        <v>65</v>
      </c>
      <c r="L667">
        <v>17</v>
      </c>
      <c r="M667" s="2">
        <v>504</v>
      </c>
    </row>
    <row r="668" spans="1:13" s="13" customFormat="1" ht="12.75">
      <c r="A668" s="75"/>
      <c r="B668" s="466">
        <f>SUM(B660:B667)</f>
        <v>30000</v>
      </c>
      <c r="C668" s="77" t="s">
        <v>1139</v>
      </c>
      <c r="D668" s="75"/>
      <c r="E668" s="75"/>
      <c r="F668" s="78"/>
      <c r="G668" s="78"/>
      <c r="H668" s="76">
        <v>0</v>
      </c>
      <c r="I668" s="79">
        <f t="shared" si="62"/>
        <v>59.523809523809526</v>
      </c>
      <c r="J668" s="80"/>
      <c r="K668" s="80"/>
      <c r="L668" s="80"/>
      <c r="M668" s="2">
        <v>504</v>
      </c>
    </row>
    <row r="669" spans="1:13" s="13" customFormat="1" ht="12.75">
      <c r="A669" s="10"/>
      <c r="B669" s="245"/>
      <c r="C669" s="46"/>
      <c r="D669" s="10"/>
      <c r="E669" s="10"/>
      <c r="F669" s="28"/>
      <c r="G669" s="28"/>
      <c r="H669" s="5">
        <f aca="true" t="shared" si="63" ref="H669:H676">H668-B669</f>
        <v>0</v>
      </c>
      <c r="I669" s="67"/>
      <c r="M669" s="2">
        <v>504</v>
      </c>
    </row>
    <row r="670" spans="1:13" ht="12.75">
      <c r="A670" s="10"/>
      <c r="B670" s="245"/>
      <c r="C670" s="46"/>
      <c r="D670" s="10"/>
      <c r="E670" s="10"/>
      <c r="F670" s="28"/>
      <c r="G670" s="28"/>
      <c r="H670" s="5">
        <f t="shared" si="63"/>
        <v>0</v>
      </c>
      <c r="I670" s="67"/>
      <c r="J670" s="13"/>
      <c r="K670" s="13"/>
      <c r="L670" s="13"/>
      <c r="M670" s="2">
        <v>504</v>
      </c>
    </row>
    <row r="671" spans="2:13" ht="12.75">
      <c r="B671" s="69">
        <v>1400</v>
      </c>
      <c r="C671" s="1" t="s">
        <v>38</v>
      </c>
      <c r="D671" s="1" t="s">
        <v>82</v>
      </c>
      <c r="E671" s="1" t="s">
        <v>52</v>
      </c>
      <c r="F671" s="25" t="s">
        <v>241</v>
      </c>
      <c r="G671" s="25" t="s">
        <v>123</v>
      </c>
      <c r="H671" s="5">
        <f t="shared" si="63"/>
        <v>-1400</v>
      </c>
      <c r="I671" s="20">
        <f aca="true" t="shared" si="64" ref="I671:I704">+B671/M671</f>
        <v>2.7777777777777777</v>
      </c>
      <c r="K671" t="s">
        <v>65</v>
      </c>
      <c r="L671">
        <v>17</v>
      </c>
      <c r="M671" s="2">
        <v>504</v>
      </c>
    </row>
    <row r="672" spans="2:13" ht="12.75">
      <c r="B672" s="69">
        <v>1600</v>
      </c>
      <c r="C672" s="46" t="s">
        <v>38</v>
      </c>
      <c r="D672" s="10" t="s">
        <v>82</v>
      </c>
      <c r="E672" s="1" t="s">
        <v>52</v>
      </c>
      <c r="F672" s="25" t="s">
        <v>241</v>
      </c>
      <c r="G672" s="25" t="s">
        <v>224</v>
      </c>
      <c r="H672" s="5">
        <f t="shared" si="63"/>
        <v>-3000</v>
      </c>
      <c r="I672" s="20">
        <f t="shared" si="64"/>
        <v>3.1746031746031744</v>
      </c>
      <c r="K672" t="s">
        <v>65</v>
      </c>
      <c r="L672">
        <v>17</v>
      </c>
      <c r="M672" s="2">
        <v>504</v>
      </c>
    </row>
    <row r="673" spans="2:13" ht="12.75">
      <c r="B673" s="69">
        <v>1400</v>
      </c>
      <c r="C673" s="46" t="s">
        <v>38</v>
      </c>
      <c r="D673" s="10" t="s">
        <v>82</v>
      </c>
      <c r="E673" s="1" t="s">
        <v>52</v>
      </c>
      <c r="F673" s="25" t="s">
        <v>241</v>
      </c>
      <c r="G673" s="25" t="s">
        <v>227</v>
      </c>
      <c r="H673" s="5">
        <f t="shared" si="63"/>
        <v>-4400</v>
      </c>
      <c r="I673" s="20">
        <f t="shared" si="64"/>
        <v>2.7777777777777777</v>
      </c>
      <c r="J673" s="13"/>
      <c r="K673" t="s">
        <v>65</v>
      </c>
      <c r="L673">
        <v>17</v>
      </c>
      <c r="M673" s="2">
        <v>504</v>
      </c>
    </row>
    <row r="674" spans="2:13" ht="12.75">
      <c r="B674" s="69">
        <v>1000</v>
      </c>
      <c r="C674" s="46" t="s">
        <v>38</v>
      </c>
      <c r="D674" s="10" t="s">
        <v>82</v>
      </c>
      <c r="E674" s="1" t="s">
        <v>52</v>
      </c>
      <c r="F674" s="25" t="s">
        <v>241</v>
      </c>
      <c r="G674" s="25" t="s">
        <v>230</v>
      </c>
      <c r="H674" s="5">
        <f t="shared" si="63"/>
        <v>-5400</v>
      </c>
      <c r="I674" s="20">
        <f t="shared" si="64"/>
        <v>1.9841269841269842</v>
      </c>
      <c r="J674" s="13"/>
      <c r="K674" t="s">
        <v>65</v>
      </c>
      <c r="L674">
        <v>17</v>
      </c>
      <c r="M674" s="2">
        <v>504</v>
      </c>
    </row>
    <row r="675" spans="2:13" ht="12.75">
      <c r="B675" s="69">
        <v>1000</v>
      </c>
      <c r="C675" s="46" t="s">
        <v>38</v>
      </c>
      <c r="D675" s="10" t="s">
        <v>82</v>
      </c>
      <c r="E675" s="1" t="s">
        <v>52</v>
      </c>
      <c r="F675" s="25" t="s">
        <v>241</v>
      </c>
      <c r="G675" s="25" t="s">
        <v>232</v>
      </c>
      <c r="H675" s="5">
        <f t="shared" si="63"/>
        <v>-6400</v>
      </c>
      <c r="I675" s="20">
        <f t="shared" si="64"/>
        <v>1.9841269841269842</v>
      </c>
      <c r="J675" s="13"/>
      <c r="K675" t="s">
        <v>65</v>
      </c>
      <c r="L675">
        <v>17</v>
      </c>
      <c r="M675" s="2">
        <v>504</v>
      </c>
    </row>
    <row r="676" spans="1:13" s="80" customFormat="1" ht="12.75">
      <c r="A676" s="1"/>
      <c r="B676" s="69">
        <v>1500</v>
      </c>
      <c r="C676" s="46" t="s">
        <v>38</v>
      </c>
      <c r="D676" s="10" t="s">
        <v>82</v>
      </c>
      <c r="E676" s="1" t="s">
        <v>52</v>
      </c>
      <c r="F676" s="25" t="s">
        <v>241</v>
      </c>
      <c r="G676" s="25" t="s">
        <v>234</v>
      </c>
      <c r="H676" s="5">
        <f t="shared" si="63"/>
        <v>-7900</v>
      </c>
      <c r="I676" s="20">
        <f t="shared" si="64"/>
        <v>2.9761904761904763</v>
      </c>
      <c r="J676" s="13"/>
      <c r="K676" t="s">
        <v>65</v>
      </c>
      <c r="L676">
        <v>17</v>
      </c>
      <c r="M676" s="2">
        <v>504</v>
      </c>
    </row>
    <row r="677" spans="1:13" ht="12.75">
      <c r="A677" s="75"/>
      <c r="B677" s="466">
        <f>SUM(B671:B676)</f>
        <v>7900</v>
      </c>
      <c r="C677" s="77"/>
      <c r="D677" s="75"/>
      <c r="E677" s="75" t="s">
        <v>52</v>
      </c>
      <c r="F677" s="78"/>
      <c r="G677" s="78"/>
      <c r="H677" s="76">
        <v>0</v>
      </c>
      <c r="I677" s="79">
        <f t="shared" si="64"/>
        <v>15.674603174603174</v>
      </c>
      <c r="J677" s="80"/>
      <c r="K677" s="80"/>
      <c r="L677" s="80"/>
      <c r="M677" s="2">
        <v>504</v>
      </c>
    </row>
    <row r="678" spans="2:13" ht="12.75">
      <c r="B678" s="69"/>
      <c r="C678" s="46"/>
      <c r="D678" s="10"/>
      <c r="H678" s="5">
        <f aca="true" t="shared" si="65" ref="H678:H683">H677-B678</f>
        <v>0</v>
      </c>
      <c r="I678" s="20">
        <f t="shared" si="64"/>
        <v>0</v>
      </c>
      <c r="M678" s="2">
        <v>504</v>
      </c>
    </row>
    <row r="679" spans="2:13" ht="12.75">
      <c r="B679" s="69"/>
      <c r="D679" s="10"/>
      <c r="H679" s="5">
        <f t="shared" si="65"/>
        <v>0</v>
      </c>
      <c r="I679" s="20">
        <f t="shared" si="64"/>
        <v>0</v>
      </c>
      <c r="M679" s="2">
        <v>504</v>
      </c>
    </row>
    <row r="680" spans="1:13" ht="12.75">
      <c r="A680" s="10"/>
      <c r="B680" s="69">
        <v>3000</v>
      </c>
      <c r="C680" s="1" t="s">
        <v>39</v>
      </c>
      <c r="D680" s="10" t="s">
        <v>82</v>
      </c>
      <c r="E680" s="1" t="s">
        <v>453</v>
      </c>
      <c r="F680" s="25" t="s">
        <v>248</v>
      </c>
      <c r="G680" s="25" t="s">
        <v>227</v>
      </c>
      <c r="H680" s="5">
        <f t="shared" si="65"/>
        <v>-3000</v>
      </c>
      <c r="I680" s="20">
        <f t="shared" si="64"/>
        <v>5.9523809523809526</v>
      </c>
      <c r="K680" t="s">
        <v>65</v>
      </c>
      <c r="L680">
        <v>17</v>
      </c>
      <c r="M680" s="2">
        <v>504</v>
      </c>
    </row>
    <row r="681" spans="2:13" ht="12.75">
      <c r="B681" s="69">
        <v>3000</v>
      </c>
      <c r="C681" s="1" t="s">
        <v>39</v>
      </c>
      <c r="D681" s="10" t="s">
        <v>82</v>
      </c>
      <c r="E681" s="1" t="s">
        <v>453</v>
      </c>
      <c r="F681" s="25" t="s">
        <v>248</v>
      </c>
      <c r="G681" s="25" t="s">
        <v>230</v>
      </c>
      <c r="H681" s="5">
        <f t="shared" si="65"/>
        <v>-6000</v>
      </c>
      <c r="I681" s="20">
        <f t="shared" si="64"/>
        <v>5.9523809523809526</v>
      </c>
      <c r="K681" t="s">
        <v>65</v>
      </c>
      <c r="L681">
        <v>17</v>
      </c>
      <c r="M681" s="2">
        <v>504</v>
      </c>
    </row>
    <row r="682" spans="2:13" ht="12.75">
      <c r="B682" s="69">
        <v>3000</v>
      </c>
      <c r="C682" s="1" t="s">
        <v>39</v>
      </c>
      <c r="D682" s="10" t="s">
        <v>82</v>
      </c>
      <c r="E682" s="1" t="s">
        <v>453</v>
      </c>
      <c r="F682" s="25" t="s">
        <v>248</v>
      </c>
      <c r="G682" s="25" t="s">
        <v>232</v>
      </c>
      <c r="H682" s="5">
        <f t="shared" si="65"/>
        <v>-9000</v>
      </c>
      <c r="I682" s="20">
        <f t="shared" si="64"/>
        <v>5.9523809523809526</v>
      </c>
      <c r="K682" t="s">
        <v>65</v>
      </c>
      <c r="L682">
        <v>17</v>
      </c>
      <c r="M682" s="2">
        <v>504</v>
      </c>
    </row>
    <row r="683" spans="1:13" s="80" customFormat="1" ht="12.75">
      <c r="A683" s="1"/>
      <c r="B683" s="69">
        <v>3000</v>
      </c>
      <c r="C683" s="10" t="s">
        <v>39</v>
      </c>
      <c r="D683" s="10" t="s">
        <v>82</v>
      </c>
      <c r="E683" s="1" t="s">
        <v>453</v>
      </c>
      <c r="F683" s="25" t="s">
        <v>248</v>
      </c>
      <c r="G683" s="25" t="s">
        <v>234</v>
      </c>
      <c r="H683" s="5">
        <f t="shared" si="65"/>
        <v>-12000</v>
      </c>
      <c r="I683" s="20">
        <f t="shared" si="64"/>
        <v>5.9523809523809526</v>
      </c>
      <c r="J683"/>
      <c r="K683" t="s">
        <v>65</v>
      </c>
      <c r="L683">
        <v>17</v>
      </c>
      <c r="M683" s="2">
        <v>504</v>
      </c>
    </row>
    <row r="684" spans="1:13" ht="12.75">
      <c r="A684" s="75"/>
      <c r="B684" s="466">
        <f>SUM(B680:B683)</f>
        <v>12000</v>
      </c>
      <c r="C684" s="75" t="s">
        <v>39</v>
      </c>
      <c r="D684" s="75"/>
      <c r="E684" s="75"/>
      <c r="F684" s="78"/>
      <c r="G684" s="78"/>
      <c r="H684" s="42">
        <v>0</v>
      </c>
      <c r="I684" s="43">
        <f t="shared" si="64"/>
        <v>23.80952380952381</v>
      </c>
      <c r="J684" s="80"/>
      <c r="K684" s="80"/>
      <c r="L684" s="80"/>
      <c r="M684" s="2">
        <v>504</v>
      </c>
    </row>
    <row r="685" spans="2:13" ht="12.75">
      <c r="B685" s="69"/>
      <c r="D685" s="10"/>
      <c r="H685" s="5">
        <f aca="true" t="shared" si="66" ref="H685:H690">H684-B685</f>
        <v>0</v>
      </c>
      <c r="I685" s="20">
        <f t="shared" si="64"/>
        <v>0</v>
      </c>
      <c r="M685" s="2">
        <v>504</v>
      </c>
    </row>
    <row r="686" spans="1:13" s="13" customFormat="1" ht="12.75">
      <c r="A686" s="1"/>
      <c r="B686" s="69"/>
      <c r="C686" s="1"/>
      <c r="D686" s="10"/>
      <c r="E686" s="1"/>
      <c r="F686" s="25"/>
      <c r="G686" s="25"/>
      <c r="H686" s="5">
        <f t="shared" si="66"/>
        <v>0</v>
      </c>
      <c r="I686" s="20">
        <f t="shared" si="64"/>
        <v>0</v>
      </c>
      <c r="J686"/>
      <c r="K686"/>
      <c r="L686"/>
      <c r="M686" s="2">
        <v>504</v>
      </c>
    </row>
    <row r="687" spans="1:13" s="13" customFormat="1" ht="12.75">
      <c r="A687" s="10"/>
      <c r="B687" s="245">
        <v>2000</v>
      </c>
      <c r="C687" s="10" t="s">
        <v>41</v>
      </c>
      <c r="D687" s="10" t="s">
        <v>10</v>
      </c>
      <c r="E687" s="10" t="s">
        <v>453</v>
      </c>
      <c r="F687" s="47" t="s">
        <v>241</v>
      </c>
      <c r="G687" s="28" t="s">
        <v>224</v>
      </c>
      <c r="H687" s="5">
        <f t="shared" si="66"/>
        <v>-2000</v>
      </c>
      <c r="I687" s="20">
        <f t="shared" si="64"/>
        <v>3.9682539682539684</v>
      </c>
      <c r="K687" s="13" t="s">
        <v>65</v>
      </c>
      <c r="L687" s="13">
        <v>17</v>
      </c>
      <c r="M687" s="2">
        <v>504</v>
      </c>
    </row>
    <row r="688" spans="1:13" s="13" customFormat="1" ht="12.75">
      <c r="A688" s="10"/>
      <c r="B688" s="245">
        <v>2000</v>
      </c>
      <c r="C688" s="10" t="s">
        <v>41</v>
      </c>
      <c r="D688" s="10" t="s">
        <v>10</v>
      </c>
      <c r="E688" s="10" t="s">
        <v>453</v>
      </c>
      <c r="F688" s="47" t="s">
        <v>241</v>
      </c>
      <c r="G688" s="28" t="s">
        <v>227</v>
      </c>
      <c r="H688" s="5">
        <f t="shared" si="66"/>
        <v>-4000</v>
      </c>
      <c r="I688" s="20">
        <f t="shared" si="64"/>
        <v>3.9682539682539684</v>
      </c>
      <c r="K688" s="13" t="s">
        <v>65</v>
      </c>
      <c r="L688" s="13">
        <v>17</v>
      </c>
      <c r="M688" s="2">
        <v>504</v>
      </c>
    </row>
    <row r="689" spans="1:13" s="13" customFormat="1" ht="12.75">
      <c r="A689" s="10"/>
      <c r="B689" s="245">
        <v>2000</v>
      </c>
      <c r="C689" s="10" t="s">
        <v>41</v>
      </c>
      <c r="D689" s="10" t="s">
        <v>10</v>
      </c>
      <c r="E689" s="10" t="s">
        <v>453</v>
      </c>
      <c r="F689" s="47" t="s">
        <v>241</v>
      </c>
      <c r="G689" s="28" t="s">
        <v>230</v>
      </c>
      <c r="H689" s="5">
        <f t="shared" si="66"/>
        <v>-6000</v>
      </c>
      <c r="I689" s="20">
        <f t="shared" si="64"/>
        <v>3.9682539682539684</v>
      </c>
      <c r="K689" s="13" t="s">
        <v>65</v>
      </c>
      <c r="L689" s="13">
        <v>17</v>
      </c>
      <c r="M689" s="2">
        <v>504</v>
      </c>
    </row>
    <row r="690" spans="1:13" s="13" customFormat="1" ht="12.75">
      <c r="A690" s="10"/>
      <c r="B690" s="245">
        <v>2000</v>
      </c>
      <c r="C690" s="10" t="s">
        <v>41</v>
      </c>
      <c r="D690" s="10" t="s">
        <v>10</v>
      </c>
      <c r="E690" s="10" t="s">
        <v>453</v>
      </c>
      <c r="F690" s="47" t="s">
        <v>241</v>
      </c>
      <c r="G690" s="28" t="s">
        <v>232</v>
      </c>
      <c r="H690" s="5">
        <f t="shared" si="66"/>
        <v>-8000</v>
      </c>
      <c r="I690" s="20">
        <f t="shared" si="64"/>
        <v>3.9682539682539684</v>
      </c>
      <c r="K690" s="13" t="s">
        <v>65</v>
      </c>
      <c r="L690" s="13">
        <v>17</v>
      </c>
      <c r="M690" s="2">
        <v>504</v>
      </c>
    </row>
    <row r="691" spans="1:13" s="80" customFormat="1" ht="12.75">
      <c r="A691" s="10"/>
      <c r="B691" s="245">
        <v>2000</v>
      </c>
      <c r="C691" s="10" t="s">
        <v>41</v>
      </c>
      <c r="D691" s="10" t="s">
        <v>10</v>
      </c>
      <c r="E691" s="10" t="s">
        <v>453</v>
      </c>
      <c r="F691" s="47" t="s">
        <v>241</v>
      </c>
      <c r="G691" s="28" t="s">
        <v>234</v>
      </c>
      <c r="H691" s="5">
        <v>-10000</v>
      </c>
      <c r="I691" s="67">
        <f t="shared" si="64"/>
        <v>3.9682539682539684</v>
      </c>
      <c r="J691" s="13"/>
      <c r="K691" s="13" t="s">
        <v>65</v>
      </c>
      <c r="L691" s="13">
        <v>17</v>
      </c>
      <c r="M691" s="2">
        <v>504</v>
      </c>
    </row>
    <row r="692" spans="1:13" ht="12.75">
      <c r="A692" s="75"/>
      <c r="B692" s="466">
        <f>SUM(B687:B691)</f>
        <v>10000</v>
      </c>
      <c r="C692" s="77" t="s">
        <v>41</v>
      </c>
      <c r="D692" s="75"/>
      <c r="E692" s="75"/>
      <c r="F692" s="78"/>
      <c r="G692" s="78"/>
      <c r="H692" s="76">
        <v>0</v>
      </c>
      <c r="I692" s="79">
        <f t="shared" si="64"/>
        <v>19.841269841269842</v>
      </c>
      <c r="J692" s="80"/>
      <c r="K692" s="80"/>
      <c r="L692" s="80"/>
      <c r="M692" s="2">
        <v>504</v>
      </c>
    </row>
    <row r="693" spans="4:13" ht="12.75">
      <c r="D693" s="10"/>
      <c r="H693" s="5">
        <f>H692-B693</f>
        <v>0</v>
      </c>
      <c r="I693" s="20">
        <f t="shared" si="64"/>
        <v>0</v>
      </c>
      <c r="M693" s="2">
        <v>504</v>
      </c>
    </row>
    <row r="694" spans="4:256" ht="12.75">
      <c r="D694" s="10"/>
      <c r="H694" s="5">
        <f>H693-B694</f>
        <v>0</v>
      </c>
      <c r="I694" s="20">
        <f t="shared" si="64"/>
        <v>0</v>
      </c>
      <c r="M694" s="2">
        <v>504</v>
      </c>
      <c r="IV694" s="1">
        <f>SUM(A694:IU694)</f>
        <v>504</v>
      </c>
    </row>
    <row r="695" spans="2:256" ht="12.75">
      <c r="B695" s="350">
        <v>1000</v>
      </c>
      <c r="C695" s="1" t="s">
        <v>455</v>
      </c>
      <c r="D695" s="10" t="s">
        <v>10</v>
      </c>
      <c r="E695" s="1" t="s">
        <v>182</v>
      </c>
      <c r="F695" s="47" t="s">
        <v>241</v>
      </c>
      <c r="G695" s="25" t="s">
        <v>227</v>
      </c>
      <c r="H695" s="5">
        <f>H694-B695</f>
        <v>-1000</v>
      </c>
      <c r="I695" s="20">
        <f t="shared" si="64"/>
        <v>1.9841269841269842</v>
      </c>
      <c r="K695" t="s">
        <v>65</v>
      </c>
      <c r="L695">
        <v>17</v>
      </c>
      <c r="M695" s="2">
        <v>504</v>
      </c>
      <c r="IV695" s="1"/>
    </row>
    <row r="696" spans="2:256" ht="12.75">
      <c r="B696" s="350">
        <v>1000</v>
      </c>
      <c r="C696" s="1" t="s">
        <v>455</v>
      </c>
      <c r="D696" s="10" t="s">
        <v>10</v>
      </c>
      <c r="E696" s="1" t="s">
        <v>182</v>
      </c>
      <c r="F696" s="47" t="s">
        <v>241</v>
      </c>
      <c r="G696" s="25" t="s">
        <v>230</v>
      </c>
      <c r="H696" s="5">
        <f>H695-B696</f>
        <v>-2000</v>
      </c>
      <c r="I696" s="20">
        <f t="shared" si="64"/>
        <v>1.9841269841269842</v>
      </c>
      <c r="K696" t="s">
        <v>65</v>
      </c>
      <c r="L696">
        <v>17</v>
      </c>
      <c r="M696" s="2">
        <v>504</v>
      </c>
      <c r="IV696" s="1"/>
    </row>
    <row r="697" spans="1:256" s="80" customFormat="1" ht="12.75">
      <c r="A697" s="1"/>
      <c r="B697" s="350">
        <v>1000</v>
      </c>
      <c r="C697" s="1" t="s">
        <v>455</v>
      </c>
      <c r="D697" s="10" t="s">
        <v>10</v>
      </c>
      <c r="E697" s="1" t="s">
        <v>182</v>
      </c>
      <c r="F697" s="47" t="s">
        <v>241</v>
      </c>
      <c r="G697" s="25" t="s">
        <v>232</v>
      </c>
      <c r="H697" s="5">
        <f>H696-B697</f>
        <v>-3000</v>
      </c>
      <c r="I697" s="20">
        <f t="shared" si="64"/>
        <v>1.9841269841269842</v>
      </c>
      <c r="J697"/>
      <c r="K697" t="s">
        <v>65</v>
      </c>
      <c r="L697">
        <v>17</v>
      </c>
      <c r="M697" s="2">
        <v>504</v>
      </c>
      <c r="IV697" s="75">
        <f>SUM(A697:IU697)</f>
        <v>-1477.015873015873</v>
      </c>
    </row>
    <row r="698" spans="1:13" ht="12.75">
      <c r="A698" s="75"/>
      <c r="B698" s="458">
        <f>SUM(B695:B697)</f>
        <v>3000</v>
      </c>
      <c r="C698" s="75"/>
      <c r="D698" s="75"/>
      <c r="E698" s="77" t="s">
        <v>182</v>
      </c>
      <c r="F698" s="78"/>
      <c r="G698" s="78"/>
      <c r="H698" s="76">
        <v>0</v>
      </c>
      <c r="I698" s="79">
        <f t="shared" si="64"/>
        <v>5.9523809523809526</v>
      </c>
      <c r="J698" s="80"/>
      <c r="K698" s="80"/>
      <c r="L698" s="80"/>
      <c r="M698" s="2">
        <v>504</v>
      </c>
    </row>
    <row r="699" spans="8:13" ht="12.75">
      <c r="H699" s="108">
        <v>0</v>
      </c>
      <c r="I699" s="20">
        <f t="shared" si="64"/>
        <v>0</v>
      </c>
      <c r="M699" s="2">
        <v>504</v>
      </c>
    </row>
    <row r="700" spans="8:13" ht="12.75">
      <c r="H700" s="108">
        <v>0</v>
      </c>
      <c r="I700" s="20">
        <f t="shared" si="64"/>
        <v>0</v>
      </c>
      <c r="M700" s="2">
        <v>504</v>
      </c>
    </row>
    <row r="701" spans="8:13" ht="12.75">
      <c r="H701" s="108">
        <v>0</v>
      </c>
      <c r="I701" s="20">
        <f t="shared" si="64"/>
        <v>0</v>
      </c>
      <c r="M701" s="2">
        <v>504</v>
      </c>
    </row>
    <row r="702" spans="1:13" s="86" customFormat="1" ht="12.75">
      <c r="A702" s="1"/>
      <c r="B702" s="5"/>
      <c r="C702" s="1"/>
      <c r="D702" s="1"/>
      <c r="E702" s="1"/>
      <c r="F702" s="25"/>
      <c r="G702" s="25"/>
      <c r="H702" s="5">
        <f>H701-B702</f>
        <v>0</v>
      </c>
      <c r="I702" s="20">
        <f t="shared" si="64"/>
        <v>0</v>
      </c>
      <c r="J702"/>
      <c r="K702"/>
      <c r="L702"/>
      <c r="M702" s="2">
        <v>504</v>
      </c>
    </row>
    <row r="703" spans="1:13" ht="12.75">
      <c r="A703" s="83"/>
      <c r="B703" s="474">
        <f>+B714+B731+B740+B747+B755+B762</f>
        <v>91900</v>
      </c>
      <c r="C703" s="83" t="s">
        <v>250</v>
      </c>
      <c r="D703" s="83" t="s">
        <v>1179</v>
      </c>
      <c r="E703" s="83" t="s">
        <v>251</v>
      </c>
      <c r="F703" s="111" t="s">
        <v>252</v>
      </c>
      <c r="G703" s="111" t="s">
        <v>451</v>
      </c>
      <c r="H703" s="42"/>
      <c r="I703" s="43">
        <f t="shared" si="64"/>
        <v>182.34126984126985</v>
      </c>
      <c r="J703" s="91"/>
      <c r="K703" s="86"/>
      <c r="L703" s="86"/>
      <c r="M703" s="2">
        <v>504</v>
      </c>
    </row>
    <row r="704" spans="2:13" ht="12.75">
      <c r="B704" s="69"/>
      <c r="H704" s="5">
        <f aca="true" t="shared" si="67" ref="H704:H713">H703-B704</f>
        <v>0</v>
      </c>
      <c r="I704" s="20">
        <f t="shared" si="64"/>
        <v>0</v>
      </c>
      <c r="M704" s="2">
        <v>504</v>
      </c>
    </row>
    <row r="705" spans="2:13" ht="12.75">
      <c r="B705" s="69">
        <v>2500</v>
      </c>
      <c r="C705" s="1" t="s">
        <v>11</v>
      </c>
      <c r="D705" s="1" t="s">
        <v>10</v>
      </c>
      <c r="E705" s="1" t="s">
        <v>12</v>
      </c>
      <c r="F705" s="25" t="s">
        <v>253</v>
      </c>
      <c r="G705" s="25" t="s">
        <v>224</v>
      </c>
      <c r="H705" s="5">
        <f>H704-B705</f>
        <v>-2500</v>
      </c>
      <c r="I705" s="20">
        <f>+B705/M705</f>
        <v>4.9603174603174605</v>
      </c>
      <c r="K705" t="s">
        <v>11</v>
      </c>
      <c r="L705">
        <v>18</v>
      </c>
      <c r="M705" s="2">
        <v>504</v>
      </c>
    </row>
    <row r="706" spans="2:13" ht="12.75">
      <c r="B706" s="69">
        <v>2500</v>
      </c>
      <c r="C706" s="1" t="s">
        <v>11</v>
      </c>
      <c r="D706" s="1" t="s">
        <v>10</v>
      </c>
      <c r="E706" s="1" t="s">
        <v>12</v>
      </c>
      <c r="F706" s="25" t="s">
        <v>254</v>
      </c>
      <c r="G706" s="25" t="s">
        <v>227</v>
      </c>
      <c r="H706" s="5">
        <f>H705-B706</f>
        <v>-5000</v>
      </c>
      <c r="I706" s="20">
        <f>+B706/M706</f>
        <v>4.9603174603174605</v>
      </c>
      <c r="K706" t="s">
        <v>11</v>
      </c>
      <c r="L706">
        <v>18</v>
      </c>
      <c r="M706" s="2">
        <v>504</v>
      </c>
    </row>
    <row r="707" spans="2:13" ht="12.75">
      <c r="B707" s="69">
        <v>2500</v>
      </c>
      <c r="C707" s="1" t="s">
        <v>11</v>
      </c>
      <c r="D707" s="1" t="s">
        <v>10</v>
      </c>
      <c r="E707" s="1" t="s">
        <v>12</v>
      </c>
      <c r="F707" s="41" t="s">
        <v>255</v>
      </c>
      <c r="G707" s="25" t="s">
        <v>230</v>
      </c>
      <c r="H707" s="5">
        <f t="shared" si="67"/>
        <v>-7500</v>
      </c>
      <c r="I707" s="20">
        <v>5</v>
      </c>
      <c r="K707" t="s">
        <v>11</v>
      </c>
      <c r="L707">
        <v>18</v>
      </c>
      <c r="M707" s="2">
        <v>504</v>
      </c>
    </row>
    <row r="708" spans="2:13" ht="12.75">
      <c r="B708" s="69">
        <v>2500</v>
      </c>
      <c r="C708" s="1" t="s">
        <v>11</v>
      </c>
      <c r="D708" s="1" t="s">
        <v>10</v>
      </c>
      <c r="E708" s="1" t="s">
        <v>12</v>
      </c>
      <c r="F708" s="41" t="s">
        <v>256</v>
      </c>
      <c r="G708" s="25" t="s">
        <v>232</v>
      </c>
      <c r="H708" s="5">
        <f t="shared" si="67"/>
        <v>-10000</v>
      </c>
      <c r="I708" s="20">
        <v>5</v>
      </c>
      <c r="K708" t="s">
        <v>11</v>
      </c>
      <c r="L708">
        <v>18</v>
      </c>
      <c r="M708" s="2">
        <v>504</v>
      </c>
    </row>
    <row r="709" spans="2:13" ht="12.75">
      <c r="B709" s="69">
        <v>3000</v>
      </c>
      <c r="C709" s="1" t="s">
        <v>11</v>
      </c>
      <c r="D709" s="1" t="s">
        <v>10</v>
      </c>
      <c r="E709" s="1" t="s">
        <v>22</v>
      </c>
      <c r="F709" s="54" t="s">
        <v>257</v>
      </c>
      <c r="G709" s="25" t="s">
        <v>232</v>
      </c>
      <c r="H709" s="5">
        <f t="shared" si="67"/>
        <v>-13000</v>
      </c>
      <c r="I709" s="20">
        <v>6</v>
      </c>
      <c r="K709" t="s">
        <v>11</v>
      </c>
      <c r="L709">
        <v>18</v>
      </c>
      <c r="M709" s="2">
        <v>504</v>
      </c>
    </row>
    <row r="710" spans="2:13" ht="12.75">
      <c r="B710" s="69">
        <v>2500</v>
      </c>
      <c r="C710" s="1" t="s">
        <v>11</v>
      </c>
      <c r="D710" s="1" t="s">
        <v>10</v>
      </c>
      <c r="E710" s="1" t="s">
        <v>15</v>
      </c>
      <c r="F710" s="41" t="s">
        <v>258</v>
      </c>
      <c r="G710" s="25" t="s">
        <v>232</v>
      </c>
      <c r="H710" s="5">
        <f t="shared" si="67"/>
        <v>-15500</v>
      </c>
      <c r="I710" s="20">
        <v>5</v>
      </c>
      <c r="K710" t="s">
        <v>11</v>
      </c>
      <c r="L710">
        <v>18</v>
      </c>
      <c r="M710" s="2">
        <v>504</v>
      </c>
    </row>
    <row r="711" spans="2:13" ht="12.75">
      <c r="B711" s="69">
        <v>2500</v>
      </c>
      <c r="C711" s="1" t="s">
        <v>11</v>
      </c>
      <c r="D711" s="1" t="s">
        <v>10</v>
      </c>
      <c r="E711" s="1" t="s">
        <v>12</v>
      </c>
      <c r="F711" s="41" t="s">
        <v>259</v>
      </c>
      <c r="G711" s="25" t="s">
        <v>234</v>
      </c>
      <c r="H711" s="5">
        <f t="shared" si="67"/>
        <v>-18000</v>
      </c>
      <c r="I711" s="20">
        <v>5</v>
      </c>
      <c r="K711" t="s">
        <v>11</v>
      </c>
      <c r="L711">
        <v>18</v>
      </c>
      <c r="M711" s="2">
        <v>504</v>
      </c>
    </row>
    <row r="712" spans="2:13" ht="12.75">
      <c r="B712" s="69">
        <v>2500</v>
      </c>
      <c r="C712" s="1" t="s">
        <v>11</v>
      </c>
      <c r="D712" s="1" t="s">
        <v>10</v>
      </c>
      <c r="E712" s="1" t="s">
        <v>12</v>
      </c>
      <c r="F712" s="41" t="s">
        <v>260</v>
      </c>
      <c r="G712" s="25" t="s">
        <v>236</v>
      </c>
      <c r="H712" s="5">
        <f t="shared" si="67"/>
        <v>-20500</v>
      </c>
      <c r="I712" s="20">
        <v>5</v>
      </c>
      <c r="K712" t="s">
        <v>11</v>
      </c>
      <c r="L712">
        <v>18</v>
      </c>
      <c r="M712" s="2">
        <v>504</v>
      </c>
    </row>
    <row r="713" spans="1:13" s="44" customFormat="1" ht="12.75">
      <c r="A713" s="1"/>
      <c r="B713" s="69">
        <v>2500</v>
      </c>
      <c r="C713" s="1" t="s">
        <v>11</v>
      </c>
      <c r="D713" s="1" t="s">
        <v>10</v>
      </c>
      <c r="E713" s="1" t="s">
        <v>12</v>
      </c>
      <c r="F713" s="41" t="s">
        <v>261</v>
      </c>
      <c r="G713" s="25" t="s">
        <v>238</v>
      </c>
      <c r="H713" s="5">
        <f t="shared" si="67"/>
        <v>-23000</v>
      </c>
      <c r="I713" s="20">
        <v>5</v>
      </c>
      <c r="J713"/>
      <c r="K713" t="s">
        <v>11</v>
      </c>
      <c r="L713">
        <v>18</v>
      </c>
      <c r="M713" s="2">
        <v>504</v>
      </c>
    </row>
    <row r="714" spans="1:13" ht="12.75">
      <c r="A714" s="9"/>
      <c r="B714" s="465">
        <f>SUM(B705:B713)</f>
        <v>23000</v>
      </c>
      <c r="C714" s="9" t="s">
        <v>11</v>
      </c>
      <c r="D714" s="9"/>
      <c r="E714" s="9"/>
      <c r="F714" s="16"/>
      <c r="G714" s="16"/>
      <c r="H714" s="42">
        <v>0</v>
      </c>
      <c r="I714" s="43">
        <f aca="true" t="shared" si="68" ref="I714:I745">+B714/M714</f>
        <v>45.63492063492063</v>
      </c>
      <c r="J714" s="44"/>
      <c r="K714" s="44"/>
      <c r="L714" s="44"/>
      <c r="M714" s="2">
        <v>504</v>
      </c>
    </row>
    <row r="715" spans="2:13" ht="12.75">
      <c r="B715" s="69"/>
      <c r="H715" s="5">
        <f aca="true" t="shared" si="69" ref="H715:H730">H714-B715</f>
        <v>0</v>
      </c>
      <c r="I715" s="20">
        <f t="shared" si="68"/>
        <v>0</v>
      </c>
      <c r="M715" s="2">
        <v>504</v>
      </c>
    </row>
    <row r="716" spans="2:13" ht="12.75">
      <c r="B716" s="69"/>
      <c r="H716" s="5">
        <f t="shared" si="69"/>
        <v>0</v>
      </c>
      <c r="I716" s="20">
        <f t="shared" si="68"/>
        <v>0</v>
      </c>
      <c r="M716" s="2">
        <v>504</v>
      </c>
    </row>
    <row r="717" spans="2:13" ht="12.75">
      <c r="B717" s="69">
        <v>3000</v>
      </c>
      <c r="C717" s="48" t="s">
        <v>1228</v>
      </c>
      <c r="D717" s="48" t="s">
        <v>10</v>
      </c>
      <c r="E717" s="48" t="s">
        <v>453</v>
      </c>
      <c r="F717" s="47" t="s">
        <v>262</v>
      </c>
      <c r="G717" s="47" t="s">
        <v>224</v>
      </c>
      <c r="H717" s="5">
        <f t="shared" si="69"/>
        <v>-3000</v>
      </c>
      <c r="I717" s="20">
        <f t="shared" si="68"/>
        <v>5.9523809523809526</v>
      </c>
      <c r="K717" s="49" t="s">
        <v>12</v>
      </c>
      <c r="L717">
        <v>18</v>
      </c>
      <c r="M717" s="2">
        <v>504</v>
      </c>
    </row>
    <row r="718" spans="2:13" ht="12.75">
      <c r="B718" s="69">
        <v>1000</v>
      </c>
      <c r="C718" s="48" t="s">
        <v>1229</v>
      </c>
      <c r="D718" s="48" t="s">
        <v>10</v>
      </c>
      <c r="E718" s="48" t="s">
        <v>453</v>
      </c>
      <c r="F718" s="47" t="s">
        <v>263</v>
      </c>
      <c r="G718" s="47" t="s">
        <v>224</v>
      </c>
      <c r="H718" s="5">
        <f t="shared" si="69"/>
        <v>-4000</v>
      </c>
      <c r="I718" s="20">
        <f t="shared" si="68"/>
        <v>1.9841269841269842</v>
      </c>
      <c r="K718" s="49" t="s">
        <v>12</v>
      </c>
      <c r="L718">
        <v>18</v>
      </c>
      <c r="M718" s="2">
        <v>504</v>
      </c>
    </row>
    <row r="719" spans="2:13" ht="12.75">
      <c r="B719" s="69">
        <v>3000</v>
      </c>
      <c r="C719" s="48" t="s">
        <v>264</v>
      </c>
      <c r="D719" s="48" t="s">
        <v>10</v>
      </c>
      <c r="E719" s="48" t="s">
        <v>453</v>
      </c>
      <c r="F719" s="47" t="s">
        <v>263</v>
      </c>
      <c r="G719" s="47" t="s">
        <v>224</v>
      </c>
      <c r="H719" s="5">
        <f t="shared" si="69"/>
        <v>-7000</v>
      </c>
      <c r="I719" s="20">
        <f t="shared" si="68"/>
        <v>5.9523809523809526</v>
      </c>
      <c r="K719" s="49" t="s">
        <v>12</v>
      </c>
      <c r="L719">
        <v>18</v>
      </c>
      <c r="M719" s="2">
        <v>504</v>
      </c>
    </row>
    <row r="720" spans="2:13" ht="12.75">
      <c r="B720" s="69">
        <v>1500</v>
      </c>
      <c r="C720" s="48" t="s">
        <v>265</v>
      </c>
      <c r="D720" s="48" t="s">
        <v>10</v>
      </c>
      <c r="E720" s="48" t="s">
        <v>453</v>
      </c>
      <c r="F720" s="47" t="s">
        <v>263</v>
      </c>
      <c r="G720" s="47" t="s">
        <v>224</v>
      </c>
      <c r="H720" s="5">
        <f t="shared" si="69"/>
        <v>-8500</v>
      </c>
      <c r="I720" s="20">
        <f t="shared" si="68"/>
        <v>2.9761904761904763</v>
      </c>
      <c r="K720" s="49" t="s">
        <v>12</v>
      </c>
      <c r="L720">
        <v>18</v>
      </c>
      <c r="M720" s="2">
        <v>504</v>
      </c>
    </row>
    <row r="721" spans="2:13" ht="12.75">
      <c r="B721" s="69">
        <v>2500</v>
      </c>
      <c r="C721" s="48" t="s">
        <v>266</v>
      </c>
      <c r="D721" s="48" t="s">
        <v>10</v>
      </c>
      <c r="E721" s="48" t="s">
        <v>453</v>
      </c>
      <c r="F721" s="47" t="s">
        <v>263</v>
      </c>
      <c r="G721" s="47" t="s">
        <v>227</v>
      </c>
      <c r="H721" s="5">
        <f t="shared" si="69"/>
        <v>-11000</v>
      </c>
      <c r="I721" s="20">
        <f t="shared" si="68"/>
        <v>4.9603174603174605</v>
      </c>
      <c r="K721" s="49" t="s">
        <v>12</v>
      </c>
      <c r="L721">
        <v>18</v>
      </c>
      <c r="M721" s="2">
        <v>504</v>
      </c>
    </row>
    <row r="722" spans="2:13" ht="12.75">
      <c r="B722" s="69">
        <v>2500</v>
      </c>
      <c r="C722" s="48" t="s">
        <v>267</v>
      </c>
      <c r="D722" s="48" t="s">
        <v>10</v>
      </c>
      <c r="E722" s="48" t="s">
        <v>453</v>
      </c>
      <c r="F722" s="47" t="s">
        <v>263</v>
      </c>
      <c r="G722" s="47" t="s">
        <v>227</v>
      </c>
      <c r="H722" s="5">
        <f t="shared" si="69"/>
        <v>-13500</v>
      </c>
      <c r="I722" s="20">
        <f t="shared" si="68"/>
        <v>4.9603174603174605</v>
      </c>
      <c r="K722" s="49" t="s">
        <v>12</v>
      </c>
      <c r="L722">
        <v>18</v>
      </c>
      <c r="M722" s="2">
        <v>504</v>
      </c>
    </row>
    <row r="723" spans="2:13" ht="12.75">
      <c r="B723" s="69">
        <v>2000</v>
      </c>
      <c r="C723" s="48" t="s">
        <v>268</v>
      </c>
      <c r="D723" s="48" t="s">
        <v>10</v>
      </c>
      <c r="E723" s="48" t="s">
        <v>453</v>
      </c>
      <c r="F723" s="47" t="s">
        <v>263</v>
      </c>
      <c r="G723" s="47" t="s">
        <v>230</v>
      </c>
      <c r="H723" s="5">
        <f t="shared" si="69"/>
        <v>-15500</v>
      </c>
      <c r="I723" s="20">
        <f t="shared" si="68"/>
        <v>3.9682539682539684</v>
      </c>
      <c r="K723" s="49" t="s">
        <v>12</v>
      </c>
      <c r="L723">
        <v>18</v>
      </c>
      <c r="M723" s="2">
        <v>504</v>
      </c>
    </row>
    <row r="724" spans="2:13" ht="12.75">
      <c r="B724" s="69">
        <v>2000</v>
      </c>
      <c r="C724" s="48" t="s">
        <v>269</v>
      </c>
      <c r="D724" s="48" t="s">
        <v>10</v>
      </c>
      <c r="E724" s="48" t="s">
        <v>453</v>
      </c>
      <c r="F724" s="47" t="s">
        <v>263</v>
      </c>
      <c r="G724" s="47" t="s">
        <v>230</v>
      </c>
      <c r="H724" s="5">
        <f t="shared" si="69"/>
        <v>-17500</v>
      </c>
      <c r="I724" s="20">
        <f t="shared" si="68"/>
        <v>3.9682539682539684</v>
      </c>
      <c r="K724" s="49" t="s">
        <v>12</v>
      </c>
      <c r="L724">
        <v>18</v>
      </c>
      <c r="M724" s="2">
        <v>504</v>
      </c>
    </row>
    <row r="725" spans="2:13" ht="12.75">
      <c r="B725" s="69">
        <v>2500</v>
      </c>
      <c r="C725" s="48" t="s">
        <v>266</v>
      </c>
      <c r="D725" s="48" t="s">
        <v>10</v>
      </c>
      <c r="E725" s="48" t="s">
        <v>453</v>
      </c>
      <c r="F725" s="47" t="s">
        <v>263</v>
      </c>
      <c r="G725" s="47" t="s">
        <v>232</v>
      </c>
      <c r="H725" s="5">
        <f t="shared" si="69"/>
        <v>-20000</v>
      </c>
      <c r="I725" s="20">
        <f t="shared" si="68"/>
        <v>4.9603174603174605</v>
      </c>
      <c r="K725" s="49" t="s">
        <v>12</v>
      </c>
      <c r="L725">
        <v>18</v>
      </c>
      <c r="M725" s="2">
        <v>504</v>
      </c>
    </row>
    <row r="726" spans="2:13" ht="12.75">
      <c r="B726" s="69">
        <v>2500</v>
      </c>
      <c r="C726" s="48" t="s">
        <v>267</v>
      </c>
      <c r="D726" s="48" t="s">
        <v>10</v>
      </c>
      <c r="E726" s="48" t="s">
        <v>453</v>
      </c>
      <c r="F726" s="47" t="s">
        <v>263</v>
      </c>
      <c r="G726" s="47" t="s">
        <v>232</v>
      </c>
      <c r="H726" s="5">
        <f t="shared" si="69"/>
        <v>-22500</v>
      </c>
      <c r="I726" s="20">
        <f t="shared" si="68"/>
        <v>4.9603174603174605</v>
      </c>
      <c r="K726" s="49" t="s">
        <v>12</v>
      </c>
      <c r="L726">
        <v>18</v>
      </c>
      <c r="M726" s="2">
        <v>504</v>
      </c>
    </row>
    <row r="727" spans="2:13" ht="12.75">
      <c r="B727" s="69">
        <v>1500</v>
      </c>
      <c r="C727" s="48" t="s">
        <v>270</v>
      </c>
      <c r="D727" s="48" t="s">
        <v>10</v>
      </c>
      <c r="E727" s="48" t="s">
        <v>453</v>
      </c>
      <c r="F727" s="47" t="s">
        <v>263</v>
      </c>
      <c r="G727" s="47" t="s">
        <v>234</v>
      </c>
      <c r="H727" s="5">
        <f t="shared" si="69"/>
        <v>-24000</v>
      </c>
      <c r="I727" s="20">
        <f t="shared" si="68"/>
        <v>2.9761904761904763</v>
      </c>
      <c r="K727" s="49" t="s">
        <v>12</v>
      </c>
      <c r="L727">
        <v>18</v>
      </c>
      <c r="M727" s="2">
        <v>504</v>
      </c>
    </row>
    <row r="728" spans="2:13" ht="12.75">
      <c r="B728" s="69">
        <v>3000</v>
      </c>
      <c r="C728" s="48" t="s">
        <v>271</v>
      </c>
      <c r="D728" s="48" t="s">
        <v>10</v>
      </c>
      <c r="E728" s="48" t="s">
        <v>453</v>
      </c>
      <c r="F728" s="47" t="s">
        <v>263</v>
      </c>
      <c r="G728" s="47" t="s">
        <v>234</v>
      </c>
      <c r="H728" s="5">
        <f t="shared" si="69"/>
        <v>-27000</v>
      </c>
      <c r="I728" s="20">
        <f t="shared" si="68"/>
        <v>5.9523809523809526</v>
      </c>
      <c r="K728" s="49" t="s">
        <v>12</v>
      </c>
      <c r="L728">
        <v>18</v>
      </c>
      <c r="M728" s="2">
        <v>504</v>
      </c>
    </row>
    <row r="729" spans="2:13" ht="12.75">
      <c r="B729" s="69">
        <v>1000</v>
      </c>
      <c r="C729" s="48" t="s">
        <v>1230</v>
      </c>
      <c r="D729" s="48" t="s">
        <v>10</v>
      </c>
      <c r="E729" s="48" t="s">
        <v>453</v>
      </c>
      <c r="F729" s="47" t="s">
        <v>263</v>
      </c>
      <c r="G729" s="47" t="s">
        <v>234</v>
      </c>
      <c r="H729" s="5">
        <f t="shared" si="69"/>
        <v>-28000</v>
      </c>
      <c r="I729" s="20">
        <f t="shared" si="68"/>
        <v>1.9841269841269842</v>
      </c>
      <c r="K729" s="49" t="s">
        <v>12</v>
      </c>
      <c r="L729">
        <v>18</v>
      </c>
      <c r="M729" s="2">
        <v>504</v>
      </c>
    </row>
    <row r="730" spans="1:13" s="80" customFormat="1" ht="12.75">
      <c r="A730" s="1"/>
      <c r="B730" s="69">
        <v>3000</v>
      </c>
      <c r="C730" s="48" t="s">
        <v>1231</v>
      </c>
      <c r="D730" s="48" t="s">
        <v>10</v>
      </c>
      <c r="E730" s="48" t="s">
        <v>453</v>
      </c>
      <c r="F730" s="47" t="s">
        <v>272</v>
      </c>
      <c r="G730" s="47" t="s">
        <v>234</v>
      </c>
      <c r="H730" s="5">
        <f t="shared" si="69"/>
        <v>-31000</v>
      </c>
      <c r="I730" s="20">
        <f t="shared" si="68"/>
        <v>5.9523809523809526</v>
      </c>
      <c r="J730"/>
      <c r="K730" s="49" t="s">
        <v>12</v>
      </c>
      <c r="L730">
        <v>18</v>
      </c>
      <c r="M730" s="2">
        <v>504</v>
      </c>
    </row>
    <row r="731" spans="1:13" ht="12.75">
      <c r="A731" s="75"/>
      <c r="B731" s="466">
        <f>SUM(B717:B730)</f>
        <v>31000</v>
      </c>
      <c r="C731" s="77" t="s">
        <v>37</v>
      </c>
      <c r="D731" s="75"/>
      <c r="E731" s="75"/>
      <c r="F731" s="78"/>
      <c r="G731" s="78"/>
      <c r="H731" s="76">
        <v>0</v>
      </c>
      <c r="I731" s="79">
        <f t="shared" si="68"/>
        <v>61.507936507936506</v>
      </c>
      <c r="J731" s="80"/>
      <c r="K731" s="80"/>
      <c r="L731" s="80"/>
      <c r="M731" s="2">
        <v>504</v>
      </c>
    </row>
    <row r="732" spans="2:13" ht="12.75">
      <c r="B732" s="69"/>
      <c r="H732" s="5">
        <f aca="true" t="shared" si="70" ref="H732:H739">H731-B732</f>
        <v>0</v>
      </c>
      <c r="I732" s="20">
        <f t="shared" si="68"/>
        <v>0</v>
      </c>
      <c r="M732" s="2">
        <v>504</v>
      </c>
    </row>
    <row r="733" spans="2:13" ht="12.75">
      <c r="B733" s="69"/>
      <c r="H733" s="5">
        <f t="shared" si="70"/>
        <v>0</v>
      </c>
      <c r="I733" s="20">
        <f t="shared" si="68"/>
        <v>0</v>
      </c>
      <c r="M733" s="2">
        <v>504</v>
      </c>
    </row>
    <row r="734" spans="2:13" ht="12.75">
      <c r="B734" s="69">
        <v>1600</v>
      </c>
      <c r="C734" s="48" t="s">
        <v>38</v>
      </c>
      <c r="D734" s="48" t="s">
        <v>10</v>
      </c>
      <c r="E734" s="48" t="s">
        <v>52</v>
      </c>
      <c r="F734" s="47" t="s">
        <v>263</v>
      </c>
      <c r="G734" s="47" t="s">
        <v>224</v>
      </c>
      <c r="H734" s="5">
        <f t="shared" si="70"/>
        <v>-1600</v>
      </c>
      <c r="I734" s="20">
        <f t="shared" si="68"/>
        <v>3.1746031746031744</v>
      </c>
      <c r="K734" s="49" t="s">
        <v>12</v>
      </c>
      <c r="L734">
        <v>18</v>
      </c>
      <c r="M734" s="2">
        <v>504</v>
      </c>
    </row>
    <row r="735" spans="2:13" ht="12.75">
      <c r="B735" s="69">
        <v>1300</v>
      </c>
      <c r="C735" s="48" t="s">
        <v>38</v>
      </c>
      <c r="D735" s="48" t="s">
        <v>10</v>
      </c>
      <c r="E735" s="48" t="s">
        <v>52</v>
      </c>
      <c r="F735" s="47" t="s">
        <v>263</v>
      </c>
      <c r="G735" s="47" t="s">
        <v>227</v>
      </c>
      <c r="H735" s="5">
        <f t="shared" si="70"/>
        <v>-2900</v>
      </c>
      <c r="I735" s="20">
        <f t="shared" si="68"/>
        <v>2.5793650793650795</v>
      </c>
      <c r="K735" s="49" t="s">
        <v>12</v>
      </c>
      <c r="L735">
        <v>18</v>
      </c>
      <c r="M735" s="2">
        <v>504</v>
      </c>
    </row>
    <row r="736" spans="2:13" ht="12.75">
      <c r="B736" s="69">
        <v>1400</v>
      </c>
      <c r="C736" s="48" t="s">
        <v>38</v>
      </c>
      <c r="D736" s="48" t="s">
        <v>10</v>
      </c>
      <c r="E736" s="48" t="s">
        <v>52</v>
      </c>
      <c r="F736" s="47" t="s">
        <v>263</v>
      </c>
      <c r="G736" s="47" t="s">
        <v>230</v>
      </c>
      <c r="H736" s="5">
        <f t="shared" si="70"/>
        <v>-4300</v>
      </c>
      <c r="I736" s="20">
        <f t="shared" si="68"/>
        <v>2.7777777777777777</v>
      </c>
      <c r="K736" s="49" t="s">
        <v>12</v>
      </c>
      <c r="L736">
        <v>18</v>
      </c>
      <c r="M736" s="2">
        <v>504</v>
      </c>
    </row>
    <row r="737" spans="2:13" ht="12.75">
      <c r="B737" s="69">
        <v>1000</v>
      </c>
      <c r="C737" s="48" t="s">
        <v>38</v>
      </c>
      <c r="D737" s="48" t="s">
        <v>10</v>
      </c>
      <c r="E737" s="48" t="s">
        <v>52</v>
      </c>
      <c r="F737" s="47" t="s">
        <v>263</v>
      </c>
      <c r="G737" s="47" t="s">
        <v>232</v>
      </c>
      <c r="H737" s="5">
        <f t="shared" si="70"/>
        <v>-5300</v>
      </c>
      <c r="I737" s="20">
        <f t="shared" si="68"/>
        <v>1.9841269841269842</v>
      </c>
      <c r="K737" s="49" t="s">
        <v>12</v>
      </c>
      <c r="L737">
        <v>18</v>
      </c>
      <c r="M737" s="2">
        <v>504</v>
      </c>
    </row>
    <row r="738" spans="2:13" ht="12.75">
      <c r="B738" s="245">
        <v>600</v>
      </c>
      <c r="C738" s="46" t="s">
        <v>38</v>
      </c>
      <c r="D738" s="48" t="s">
        <v>10</v>
      </c>
      <c r="E738" s="48" t="s">
        <v>52</v>
      </c>
      <c r="F738" s="47" t="s">
        <v>263</v>
      </c>
      <c r="G738" s="47" t="s">
        <v>234</v>
      </c>
      <c r="H738" s="5">
        <f t="shared" si="70"/>
        <v>-5900</v>
      </c>
      <c r="I738" s="20">
        <f t="shared" si="68"/>
        <v>1.1904761904761905</v>
      </c>
      <c r="K738" s="49" t="s">
        <v>12</v>
      </c>
      <c r="L738">
        <v>18</v>
      </c>
      <c r="M738" s="2">
        <v>504</v>
      </c>
    </row>
    <row r="739" spans="1:13" s="80" customFormat="1" ht="12.75">
      <c r="A739" s="1"/>
      <c r="B739" s="245">
        <v>2000</v>
      </c>
      <c r="C739" s="46" t="s">
        <v>38</v>
      </c>
      <c r="D739" s="48" t="s">
        <v>10</v>
      </c>
      <c r="E739" s="48" t="s">
        <v>52</v>
      </c>
      <c r="F739" s="47" t="s">
        <v>263</v>
      </c>
      <c r="G739" s="47" t="s">
        <v>234</v>
      </c>
      <c r="H739" s="5">
        <f t="shared" si="70"/>
        <v>-7900</v>
      </c>
      <c r="I739" s="20">
        <f t="shared" si="68"/>
        <v>3.9682539682539684</v>
      </c>
      <c r="J739"/>
      <c r="K739" s="49" t="s">
        <v>12</v>
      </c>
      <c r="L739">
        <v>18</v>
      </c>
      <c r="M739" s="2">
        <v>504</v>
      </c>
    </row>
    <row r="740" spans="1:13" ht="12.75">
      <c r="A740" s="75"/>
      <c r="B740" s="466">
        <f>SUM(B734:B739)</f>
        <v>7900</v>
      </c>
      <c r="C740" s="75"/>
      <c r="D740" s="75"/>
      <c r="E740" s="77" t="s">
        <v>52</v>
      </c>
      <c r="F740" s="78"/>
      <c r="G740" s="78"/>
      <c r="H740" s="76">
        <v>0</v>
      </c>
      <c r="I740" s="79">
        <f t="shared" si="68"/>
        <v>15.674603174603174</v>
      </c>
      <c r="J740" s="80"/>
      <c r="K740" s="80"/>
      <c r="L740" s="80"/>
      <c r="M740" s="2">
        <v>504</v>
      </c>
    </row>
    <row r="741" spans="2:13" ht="12.75">
      <c r="B741" s="69"/>
      <c r="H741" s="5">
        <f aca="true" t="shared" si="71" ref="H741:H746">H740-B741</f>
        <v>0</v>
      </c>
      <c r="I741" s="20">
        <f t="shared" si="68"/>
        <v>0</v>
      </c>
      <c r="M741" s="2">
        <v>504</v>
      </c>
    </row>
    <row r="742" spans="2:13" ht="12.75">
      <c r="B742" s="69"/>
      <c r="H742" s="5">
        <f t="shared" si="71"/>
        <v>0</v>
      </c>
      <c r="I742" s="20">
        <f t="shared" si="68"/>
        <v>0</v>
      </c>
      <c r="M742" s="2">
        <v>504</v>
      </c>
    </row>
    <row r="743" spans="2:13" ht="12.75">
      <c r="B743" s="69">
        <v>4000</v>
      </c>
      <c r="C743" s="48" t="s">
        <v>39</v>
      </c>
      <c r="D743" s="48" t="s">
        <v>10</v>
      </c>
      <c r="E743" s="48" t="s">
        <v>453</v>
      </c>
      <c r="F743" s="47" t="s">
        <v>273</v>
      </c>
      <c r="G743" s="47" t="s">
        <v>224</v>
      </c>
      <c r="H743" s="5">
        <f t="shared" si="71"/>
        <v>-4000</v>
      </c>
      <c r="I743" s="20">
        <f t="shared" si="68"/>
        <v>7.936507936507937</v>
      </c>
      <c r="K743" s="49" t="s">
        <v>12</v>
      </c>
      <c r="L743">
        <v>18</v>
      </c>
      <c r="M743" s="2">
        <v>504</v>
      </c>
    </row>
    <row r="744" spans="2:13" ht="12.75">
      <c r="B744" s="69">
        <v>4000</v>
      </c>
      <c r="C744" s="48" t="s">
        <v>39</v>
      </c>
      <c r="D744" s="48" t="s">
        <v>10</v>
      </c>
      <c r="E744" s="48" t="s">
        <v>453</v>
      </c>
      <c r="F744" s="47" t="s">
        <v>273</v>
      </c>
      <c r="G744" s="47" t="s">
        <v>227</v>
      </c>
      <c r="H744" s="5">
        <f t="shared" si="71"/>
        <v>-8000</v>
      </c>
      <c r="I744" s="20">
        <f t="shared" si="68"/>
        <v>7.936507936507937</v>
      </c>
      <c r="K744" s="49" t="s">
        <v>12</v>
      </c>
      <c r="L744">
        <v>18</v>
      </c>
      <c r="M744" s="2">
        <v>504</v>
      </c>
    </row>
    <row r="745" spans="2:13" ht="12.75">
      <c r="B745" s="69">
        <v>4000</v>
      </c>
      <c r="C745" s="48" t="s">
        <v>39</v>
      </c>
      <c r="D745" s="48" t="s">
        <v>10</v>
      </c>
      <c r="E745" s="48" t="s">
        <v>453</v>
      </c>
      <c r="F745" s="47" t="s">
        <v>273</v>
      </c>
      <c r="G745" s="47" t="s">
        <v>230</v>
      </c>
      <c r="H745" s="5">
        <f t="shared" si="71"/>
        <v>-12000</v>
      </c>
      <c r="I745" s="20">
        <f t="shared" si="68"/>
        <v>7.936507936507937</v>
      </c>
      <c r="K745" s="49" t="s">
        <v>12</v>
      </c>
      <c r="L745">
        <v>18</v>
      </c>
      <c r="M745" s="2">
        <v>504</v>
      </c>
    </row>
    <row r="746" spans="1:13" s="80" customFormat="1" ht="12.75">
      <c r="A746" s="1"/>
      <c r="B746" s="69">
        <v>4000</v>
      </c>
      <c r="C746" s="48" t="s">
        <v>39</v>
      </c>
      <c r="D746" s="48" t="s">
        <v>10</v>
      </c>
      <c r="E746" s="48" t="s">
        <v>453</v>
      </c>
      <c r="F746" s="47" t="s">
        <v>273</v>
      </c>
      <c r="G746" s="47" t="s">
        <v>232</v>
      </c>
      <c r="H746" s="5">
        <f t="shared" si="71"/>
        <v>-16000</v>
      </c>
      <c r="I746" s="20">
        <f aca="true" t="shared" si="72" ref="I746:I768">+B746/M746</f>
        <v>7.936507936507937</v>
      </c>
      <c r="J746"/>
      <c r="K746" s="49" t="s">
        <v>12</v>
      </c>
      <c r="L746">
        <v>18</v>
      </c>
      <c r="M746" s="2">
        <v>504</v>
      </c>
    </row>
    <row r="747" spans="1:13" ht="12.75">
      <c r="A747" s="75"/>
      <c r="B747" s="466">
        <f>SUM(B743:B746)</f>
        <v>16000</v>
      </c>
      <c r="C747" s="77" t="s">
        <v>39</v>
      </c>
      <c r="D747" s="75"/>
      <c r="E747" s="75"/>
      <c r="F747" s="78"/>
      <c r="G747" s="78"/>
      <c r="H747" s="76">
        <v>0</v>
      </c>
      <c r="I747" s="79">
        <f t="shared" si="72"/>
        <v>31.746031746031747</v>
      </c>
      <c r="J747" s="92"/>
      <c r="K747" s="80"/>
      <c r="L747" s="80"/>
      <c r="M747" s="2">
        <v>504</v>
      </c>
    </row>
    <row r="748" spans="2:13" ht="12.75">
      <c r="B748" s="69"/>
      <c r="H748" s="5">
        <f aca="true" t="shared" si="73" ref="H748:H754">H747-B748</f>
        <v>0</v>
      </c>
      <c r="I748" s="20">
        <f t="shared" si="72"/>
        <v>0</v>
      </c>
      <c r="M748" s="2">
        <v>504</v>
      </c>
    </row>
    <row r="749" spans="2:13" ht="12.75">
      <c r="B749" s="69"/>
      <c r="H749" s="5">
        <f t="shared" si="73"/>
        <v>0</v>
      </c>
      <c r="I749" s="20">
        <f t="shared" si="72"/>
        <v>0</v>
      </c>
      <c r="M749" s="2">
        <v>504</v>
      </c>
    </row>
    <row r="750" spans="2:13" ht="12.75">
      <c r="B750" s="69">
        <v>2000</v>
      </c>
      <c r="C750" s="1" t="s">
        <v>41</v>
      </c>
      <c r="D750" s="1" t="s">
        <v>10</v>
      </c>
      <c r="E750" s="1" t="s">
        <v>453</v>
      </c>
      <c r="F750" s="25" t="s">
        <v>263</v>
      </c>
      <c r="G750" s="25" t="s">
        <v>224</v>
      </c>
      <c r="H750" s="5">
        <f t="shared" si="73"/>
        <v>-2000</v>
      </c>
      <c r="I750" s="20">
        <f t="shared" si="72"/>
        <v>3.9682539682539684</v>
      </c>
      <c r="K750" s="49" t="s">
        <v>12</v>
      </c>
      <c r="L750">
        <v>18</v>
      </c>
      <c r="M750" s="2">
        <v>504</v>
      </c>
    </row>
    <row r="751" spans="2:13" ht="12.75">
      <c r="B751" s="69">
        <v>2000</v>
      </c>
      <c r="C751" s="1" t="s">
        <v>41</v>
      </c>
      <c r="D751" s="1" t="s">
        <v>10</v>
      </c>
      <c r="E751" s="1" t="s">
        <v>453</v>
      </c>
      <c r="F751" s="25" t="s">
        <v>263</v>
      </c>
      <c r="G751" s="25" t="s">
        <v>227</v>
      </c>
      <c r="H751" s="5">
        <f t="shared" si="73"/>
        <v>-4000</v>
      </c>
      <c r="I751" s="20">
        <f t="shared" si="72"/>
        <v>3.9682539682539684</v>
      </c>
      <c r="K751" s="49" t="s">
        <v>12</v>
      </c>
      <c r="L751">
        <v>18</v>
      </c>
      <c r="M751" s="2">
        <v>504</v>
      </c>
    </row>
    <row r="752" spans="2:13" ht="12.75">
      <c r="B752" s="69">
        <v>2000</v>
      </c>
      <c r="C752" s="1" t="s">
        <v>41</v>
      </c>
      <c r="D752" s="1" t="s">
        <v>10</v>
      </c>
      <c r="E752" s="1" t="s">
        <v>453</v>
      </c>
      <c r="F752" s="25" t="s">
        <v>263</v>
      </c>
      <c r="G752" s="25" t="s">
        <v>230</v>
      </c>
      <c r="H752" s="5">
        <f t="shared" si="73"/>
        <v>-6000</v>
      </c>
      <c r="I752" s="20">
        <f t="shared" si="72"/>
        <v>3.9682539682539684</v>
      </c>
      <c r="K752" s="49" t="s">
        <v>12</v>
      </c>
      <c r="L752">
        <v>18</v>
      </c>
      <c r="M752" s="2">
        <v>504</v>
      </c>
    </row>
    <row r="753" spans="2:13" ht="12.75">
      <c r="B753" s="69">
        <v>2000</v>
      </c>
      <c r="C753" s="1" t="s">
        <v>41</v>
      </c>
      <c r="D753" s="1" t="s">
        <v>10</v>
      </c>
      <c r="E753" s="1" t="s">
        <v>453</v>
      </c>
      <c r="F753" s="25" t="s">
        <v>263</v>
      </c>
      <c r="G753" s="25" t="s">
        <v>232</v>
      </c>
      <c r="H753" s="5">
        <f t="shared" si="73"/>
        <v>-8000</v>
      </c>
      <c r="I753" s="20">
        <f t="shared" si="72"/>
        <v>3.9682539682539684</v>
      </c>
      <c r="K753" s="49" t="s">
        <v>12</v>
      </c>
      <c r="L753">
        <v>18</v>
      </c>
      <c r="M753" s="2">
        <v>504</v>
      </c>
    </row>
    <row r="754" spans="1:13" s="80" customFormat="1" ht="12.75">
      <c r="A754" s="1"/>
      <c r="B754" s="69">
        <v>2000</v>
      </c>
      <c r="C754" s="1" t="s">
        <v>41</v>
      </c>
      <c r="D754" s="1" t="s">
        <v>10</v>
      </c>
      <c r="E754" s="1" t="s">
        <v>453</v>
      </c>
      <c r="F754" s="25" t="s">
        <v>263</v>
      </c>
      <c r="G754" s="25" t="s">
        <v>234</v>
      </c>
      <c r="H754" s="5">
        <f t="shared" si="73"/>
        <v>-10000</v>
      </c>
      <c r="I754" s="20">
        <f t="shared" si="72"/>
        <v>3.9682539682539684</v>
      </c>
      <c r="J754"/>
      <c r="K754" s="49" t="s">
        <v>12</v>
      </c>
      <c r="L754">
        <v>18</v>
      </c>
      <c r="M754" s="2">
        <v>504</v>
      </c>
    </row>
    <row r="755" spans="1:13" ht="12.75">
      <c r="A755" s="75"/>
      <c r="B755" s="466">
        <f>SUM(B750:B754)</f>
        <v>10000</v>
      </c>
      <c r="C755" s="77" t="s">
        <v>41</v>
      </c>
      <c r="D755" s="75"/>
      <c r="E755" s="75"/>
      <c r="F755" s="78"/>
      <c r="G755" s="78"/>
      <c r="H755" s="76">
        <v>0</v>
      </c>
      <c r="I755" s="79">
        <f t="shared" si="72"/>
        <v>19.841269841269842</v>
      </c>
      <c r="J755" s="92"/>
      <c r="K755" s="80"/>
      <c r="L755" s="80"/>
      <c r="M755" s="2">
        <v>504</v>
      </c>
    </row>
    <row r="756" spans="8:13" ht="12.75">
      <c r="H756" s="5">
        <f aca="true" t="shared" si="74" ref="H756:H761">H755-B756</f>
        <v>0</v>
      </c>
      <c r="I756" s="20">
        <f t="shared" si="72"/>
        <v>0</v>
      </c>
      <c r="M756" s="2">
        <v>504</v>
      </c>
    </row>
    <row r="757" spans="8:13" ht="12.75">
      <c r="H757" s="5">
        <f t="shared" si="74"/>
        <v>0</v>
      </c>
      <c r="I757" s="20">
        <f t="shared" si="72"/>
        <v>0</v>
      </c>
      <c r="M757" s="2">
        <v>504</v>
      </c>
    </row>
    <row r="758" spans="2:13" ht="12.75">
      <c r="B758" s="350">
        <v>1000</v>
      </c>
      <c r="C758" s="48" t="s">
        <v>455</v>
      </c>
      <c r="D758" s="48" t="s">
        <v>10</v>
      </c>
      <c r="E758" s="48" t="s">
        <v>182</v>
      </c>
      <c r="F758" s="47" t="s">
        <v>263</v>
      </c>
      <c r="G758" s="47" t="s">
        <v>224</v>
      </c>
      <c r="H758" s="5">
        <f t="shared" si="74"/>
        <v>-1000</v>
      </c>
      <c r="I758" s="20">
        <f t="shared" si="72"/>
        <v>1.9841269841269842</v>
      </c>
      <c r="K758" s="49" t="s">
        <v>12</v>
      </c>
      <c r="L758">
        <v>18</v>
      </c>
      <c r="M758" s="2">
        <v>504</v>
      </c>
    </row>
    <row r="759" spans="2:13" ht="12.75">
      <c r="B759" s="350">
        <v>1000</v>
      </c>
      <c r="C759" s="48" t="s">
        <v>455</v>
      </c>
      <c r="D759" s="48" t="s">
        <v>10</v>
      </c>
      <c r="E759" s="48" t="s">
        <v>182</v>
      </c>
      <c r="F759" s="47" t="s">
        <v>263</v>
      </c>
      <c r="G759" s="47" t="s">
        <v>227</v>
      </c>
      <c r="H759" s="5">
        <f t="shared" si="74"/>
        <v>-2000</v>
      </c>
      <c r="I759" s="20">
        <f t="shared" si="72"/>
        <v>1.9841269841269842</v>
      </c>
      <c r="K759" s="49" t="s">
        <v>12</v>
      </c>
      <c r="L759">
        <v>18</v>
      </c>
      <c r="M759" s="2">
        <v>504</v>
      </c>
    </row>
    <row r="760" spans="2:13" ht="12.75">
      <c r="B760" s="350">
        <v>1000</v>
      </c>
      <c r="C760" s="48" t="s">
        <v>455</v>
      </c>
      <c r="D760" s="48" t="s">
        <v>10</v>
      </c>
      <c r="E760" s="48" t="s">
        <v>182</v>
      </c>
      <c r="F760" s="47" t="s">
        <v>263</v>
      </c>
      <c r="G760" s="47" t="s">
        <v>230</v>
      </c>
      <c r="H760" s="5">
        <f t="shared" si="74"/>
        <v>-3000</v>
      </c>
      <c r="I760" s="20">
        <f t="shared" si="72"/>
        <v>1.9841269841269842</v>
      </c>
      <c r="K760" s="49" t="s">
        <v>12</v>
      </c>
      <c r="L760">
        <v>18</v>
      </c>
      <c r="M760" s="2">
        <v>504</v>
      </c>
    </row>
    <row r="761" spans="1:13" s="80" customFormat="1" ht="12.75">
      <c r="A761" s="1"/>
      <c r="B761" s="350">
        <v>1000</v>
      </c>
      <c r="C761" s="48" t="s">
        <v>455</v>
      </c>
      <c r="D761" s="48" t="s">
        <v>10</v>
      </c>
      <c r="E761" s="48" t="s">
        <v>182</v>
      </c>
      <c r="F761" s="47" t="s">
        <v>263</v>
      </c>
      <c r="G761" s="47" t="s">
        <v>232</v>
      </c>
      <c r="H761" s="5">
        <f t="shared" si="74"/>
        <v>-4000</v>
      </c>
      <c r="I761" s="20">
        <f t="shared" si="72"/>
        <v>1.9841269841269842</v>
      </c>
      <c r="J761"/>
      <c r="K761" s="49" t="s">
        <v>12</v>
      </c>
      <c r="L761">
        <v>18</v>
      </c>
      <c r="M761" s="2">
        <v>504</v>
      </c>
    </row>
    <row r="762" spans="1:13" ht="12.75">
      <c r="A762" s="75"/>
      <c r="B762" s="458">
        <f>SUM(B758:B761)</f>
        <v>4000</v>
      </c>
      <c r="C762" s="75"/>
      <c r="D762" s="75"/>
      <c r="E762" s="77" t="s">
        <v>182</v>
      </c>
      <c r="F762" s="78"/>
      <c r="G762" s="78"/>
      <c r="H762" s="76">
        <v>0</v>
      </c>
      <c r="I762" s="79">
        <f t="shared" si="72"/>
        <v>7.936507936507937</v>
      </c>
      <c r="J762" s="92"/>
      <c r="K762" s="80"/>
      <c r="L762" s="80"/>
      <c r="M762" s="2">
        <v>504</v>
      </c>
    </row>
    <row r="763" spans="8:13" ht="12.75">
      <c r="H763" s="5">
        <f>H762-B763</f>
        <v>0</v>
      </c>
      <c r="I763" s="20">
        <f t="shared" si="72"/>
        <v>0</v>
      </c>
      <c r="M763" s="2">
        <v>504</v>
      </c>
    </row>
    <row r="764" spans="8:13" ht="12.75">
      <c r="H764" s="5">
        <f>H763-B764</f>
        <v>0</v>
      </c>
      <c r="I764" s="20">
        <f t="shared" si="72"/>
        <v>0</v>
      </c>
      <c r="M764" s="2">
        <v>504</v>
      </c>
    </row>
    <row r="765" spans="8:13" ht="12.75">
      <c r="H765" s="5">
        <f>H764-B765</f>
        <v>0</v>
      </c>
      <c r="I765" s="20">
        <f t="shared" si="72"/>
        <v>0</v>
      </c>
      <c r="M765" s="2">
        <v>504</v>
      </c>
    </row>
    <row r="766" spans="1:13" s="62" customFormat="1" ht="12.75">
      <c r="A766" s="1"/>
      <c r="B766" s="5"/>
      <c r="C766" s="1"/>
      <c r="D766" s="1"/>
      <c r="E766" s="1"/>
      <c r="F766" s="25"/>
      <c r="G766" s="25"/>
      <c r="H766" s="5">
        <f>H765-B766</f>
        <v>0</v>
      </c>
      <c r="I766" s="20">
        <f t="shared" si="72"/>
        <v>0</v>
      </c>
      <c r="J766"/>
      <c r="K766"/>
      <c r="L766"/>
      <c r="M766" s="2">
        <v>504</v>
      </c>
    </row>
    <row r="767" spans="1:13" ht="12.75">
      <c r="A767" s="56"/>
      <c r="B767" s="473">
        <f>+B773+B780+B786+B791+B797+B804</f>
        <v>44400</v>
      </c>
      <c r="C767" s="58" t="s">
        <v>274</v>
      </c>
      <c r="D767" s="58" t="s">
        <v>1182</v>
      </c>
      <c r="E767" s="59" t="s">
        <v>63</v>
      </c>
      <c r="F767" s="60" t="s">
        <v>1260</v>
      </c>
      <c r="G767" s="60" t="s">
        <v>194</v>
      </c>
      <c r="H767" s="42"/>
      <c r="I767" s="43">
        <f t="shared" si="72"/>
        <v>88.0952380952381</v>
      </c>
      <c r="J767" s="62"/>
      <c r="K767" s="62"/>
      <c r="L767" s="62"/>
      <c r="M767" s="2">
        <v>504</v>
      </c>
    </row>
    <row r="768" spans="2:13" ht="12.75">
      <c r="B768" s="69"/>
      <c r="H768" s="5">
        <f>H767-B768</f>
        <v>0</v>
      </c>
      <c r="I768" s="20">
        <f t="shared" si="72"/>
        <v>0</v>
      </c>
      <c r="M768" s="2">
        <v>504</v>
      </c>
    </row>
    <row r="769" spans="2:13" ht="12.75">
      <c r="B769" s="69">
        <v>2500</v>
      </c>
      <c r="C769" s="1" t="s">
        <v>11</v>
      </c>
      <c r="D769" s="1" t="s">
        <v>10</v>
      </c>
      <c r="E769" s="1" t="s">
        <v>42</v>
      </c>
      <c r="F769" s="53" t="s">
        <v>275</v>
      </c>
      <c r="G769" s="25" t="s">
        <v>230</v>
      </c>
      <c r="H769" s="5">
        <f>H768-B769</f>
        <v>-2500</v>
      </c>
      <c r="I769" s="20">
        <f>+B769/M769</f>
        <v>4.9603174603174605</v>
      </c>
      <c r="K769" t="s">
        <v>11</v>
      </c>
      <c r="L769">
        <v>19</v>
      </c>
      <c r="M769" s="2">
        <v>504</v>
      </c>
    </row>
    <row r="770" spans="2:13" ht="12.75">
      <c r="B770" s="69">
        <v>2500</v>
      </c>
      <c r="C770" s="1" t="s">
        <v>11</v>
      </c>
      <c r="D770" s="1" t="s">
        <v>10</v>
      </c>
      <c r="E770" s="1" t="s">
        <v>42</v>
      </c>
      <c r="F770" s="53" t="s">
        <v>276</v>
      </c>
      <c r="G770" s="25" t="s">
        <v>232</v>
      </c>
      <c r="H770" s="5">
        <f>H769-B770</f>
        <v>-5000</v>
      </c>
      <c r="I770" s="20">
        <f>+B770/M770</f>
        <v>4.9603174603174605</v>
      </c>
      <c r="K770" t="s">
        <v>11</v>
      </c>
      <c r="L770">
        <v>19</v>
      </c>
      <c r="M770" s="2">
        <v>504</v>
      </c>
    </row>
    <row r="771" spans="2:13" ht="12.75">
      <c r="B771" s="69">
        <v>2500</v>
      </c>
      <c r="C771" s="1" t="s">
        <v>11</v>
      </c>
      <c r="D771" s="1" t="s">
        <v>10</v>
      </c>
      <c r="E771" s="1" t="s">
        <v>42</v>
      </c>
      <c r="F771" s="53" t="s">
        <v>277</v>
      </c>
      <c r="G771" s="25" t="s">
        <v>234</v>
      </c>
      <c r="H771" s="5">
        <f>H770-B771</f>
        <v>-7500</v>
      </c>
      <c r="I771" s="20">
        <f>+B771/M771</f>
        <v>4.9603174603174605</v>
      </c>
      <c r="K771" t="s">
        <v>11</v>
      </c>
      <c r="L771">
        <v>19</v>
      </c>
      <c r="M771" s="2">
        <v>504</v>
      </c>
    </row>
    <row r="772" spans="1:13" s="44" customFormat="1" ht="12.75">
      <c r="A772" s="1"/>
      <c r="B772" s="69">
        <v>2500</v>
      </c>
      <c r="C772" s="1" t="s">
        <v>11</v>
      </c>
      <c r="D772" s="1" t="s">
        <v>10</v>
      </c>
      <c r="E772" s="1" t="s">
        <v>42</v>
      </c>
      <c r="F772" s="53" t="s">
        <v>278</v>
      </c>
      <c r="G772" s="25" t="s">
        <v>279</v>
      </c>
      <c r="H772" s="5">
        <f>H771-B772</f>
        <v>-10000</v>
      </c>
      <c r="I772" s="20">
        <v>5</v>
      </c>
      <c r="J772"/>
      <c r="K772" t="s">
        <v>11</v>
      </c>
      <c r="L772">
        <v>19</v>
      </c>
      <c r="M772" s="2">
        <v>504</v>
      </c>
    </row>
    <row r="773" spans="1:13" ht="12.75">
      <c r="A773" s="9"/>
      <c r="B773" s="465">
        <f>SUM(B769:B772)</f>
        <v>10000</v>
      </c>
      <c r="C773" s="9" t="s">
        <v>11</v>
      </c>
      <c r="D773" s="9"/>
      <c r="E773" s="9"/>
      <c r="F773" s="16"/>
      <c r="G773" s="16"/>
      <c r="H773" s="42">
        <v>0</v>
      </c>
      <c r="I773" s="43">
        <f aca="true" t="shared" si="75" ref="I773:I810">+B773/M773</f>
        <v>19.841269841269842</v>
      </c>
      <c r="J773" s="44"/>
      <c r="K773" s="44"/>
      <c r="L773" s="44"/>
      <c r="M773" s="2">
        <v>504</v>
      </c>
    </row>
    <row r="774" spans="2:13" ht="12.75">
      <c r="B774" s="69"/>
      <c r="H774" s="5">
        <f aca="true" t="shared" si="76" ref="H774:H779">H773-B774</f>
        <v>0</v>
      </c>
      <c r="I774" s="20">
        <f t="shared" si="75"/>
        <v>0</v>
      </c>
      <c r="M774" s="2">
        <v>504</v>
      </c>
    </row>
    <row r="775" spans="2:13" ht="12.75">
      <c r="B775" s="69"/>
      <c r="H775" s="5">
        <f t="shared" si="76"/>
        <v>0</v>
      </c>
      <c r="I775" s="20">
        <f t="shared" si="75"/>
        <v>0</v>
      </c>
      <c r="M775" s="2">
        <v>504</v>
      </c>
    </row>
    <row r="776" spans="2:13" ht="12.75">
      <c r="B776" s="69">
        <v>3000</v>
      </c>
      <c r="C776" s="1" t="s">
        <v>1119</v>
      </c>
      <c r="D776" s="46" t="s">
        <v>10</v>
      </c>
      <c r="E776" s="1" t="s">
        <v>453</v>
      </c>
      <c r="F776" s="47" t="s">
        <v>448</v>
      </c>
      <c r="G776" s="47" t="s">
        <v>230</v>
      </c>
      <c r="H776" s="5">
        <f t="shared" si="76"/>
        <v>-3000</v>
      </c>
      <c r="I776" s="20">
        <f t="shared" si="75"/>
        <v>5.9523809523809526</v>
      </c>
      <c r="K776" t="s">
        <v>42</v>
      </c>
      <c r="L776">
        <v>19</v>
      </c>
      <c r="M776" s="2">
        <v>504</v>
      </c>
    </row>
    <row r="777" spans="2:13" ht="12.75">
      <c r="B777" s="69">
        <v>3000</v>
      </c>
      <c r="C777" s="1" t="s">
        <v>281</v>
      </c>
      <c r="D777" s="46" t="s">
        <v>10</v>
      </c>
      <c r="E777" s="1" t="s">
        <v>453</v>
      </c>
      <c r="F777" s="47" t="s">
        <v>280</v>
      </c>
      <c r="G777" s="47" t="s">
        <v>232</v>
      </c>
      <c r="H777" s="5">
        <f t="shared" si="76"/>
        <v>-6000</v>
      </c>
      <c r="I777" s="20">
        <f t="shared" si="75"/>
        <v>5.9523809523809526</v>
      </c>
      <c r="K777" t="s">
        <v>42</v>
      </c>
      <c r="L777">
        <v>19</v>
      </c>
      <c r="M777" s="2">
        <v>504</v>
      </c>
    </row>
    <row r="778" spans="2:13" ht="12.75">
      <c r="B778" s="69">
        <v>3000</v>
      </c>
      <c r="C778" s="1" t="s">
        <v>282</v>
      </c>
      <c r="D778" s="46" t="s">
        <v>10</v>
      </c>
      <c r="E778" s="1" t="s">
        <v>453</v>
      </c>
      <c r="F778" s="47" t="s">
        <v>280</v>
      </c>
      <c r="G778" s="47" t="s">
        <v>232</v>
      </c>
      <c r="H778" s="5">
        <f t="shared" si="76"/>
        <v>-9000</v>
      </c>
      <c r="I778" s="20">
        <f t="shared" si="75"/>
        <v>5.9523809523809526</v>
      </c>
      <c r="K778" t="s">
        <v>42</v>
      </c>
      <c r="L778">
        <v>19</v>
      </c>
      <c r="M778" s="2">
        <v>504</v>
      </c>
    </row>
    <row r="779" spans="1:13" s="44" customFormat="1" ht="12.75">
      <c r="A779" s="1"/>
      <c r="B779" s="69">
        <v>3000</v>
      </c>
      <c r="C779" s="1" t="s">
        <v>1120</v>
      </c>
      <c r="D779" s="46" t="s">
        <v>10</v>
      </c>
      <c r="E779" s="1" t="s">
        <v>453</v>
      </c>
      <c r="F779" s="47" t="s">
        <v>449</v>
      </c>
      <c r="G779" s="25" t="s">
        <v>234</v>
      </c>
      <c r="H779" s="5">
        <f t="shared" si="76"/>
        <v>-12000</v>
      </c>
      <c r="I779" s="20">
        <f t="shared" si="75"/>
        <v>5.9523809523809526</v>
      </c>
      <c r="J779"/>
      <c r="K779" t="s">
        <v>42</v>
      </c>
      <c r="L779">
        <v>19</v>
      </c>
      <c r="M779" s="2">
        <v>504</v>
      </c>
    </row>
    <row r="780" spans="1:13" ht="12.75">
      <c r="A780" s="9"/>
      <c r="B780" s="465">
        <f>SUM(B776:B779)</f>
        <v>12000</v>
      </c>
      <c r="C780" s="9" t="s">
        <v>37</v>
      </c>
      <c r="D780" s="9"/>
      <c r="E780" s="9"/>
      <c r="F780" s="16"/>
      <c r="G780" s="16"/>
      <c r="H780" s="42">
        <v>0</v>
      </c>
      <c r="I780" s="43">
        <f t="shared" si="75"/>
        <v>23.80952380952381</v>
      </c>
      <c r="J780" s="44"/>
      <c r="K780" s="44"/>
      <c r="L780" s="44"/>
      <c r="M780" s="2">
        <v>504</v>
      </c>
    </row>
    <row r="781" spans="2:13" ht="12.75">
      <c r="B781" s="69"/>
      <c r="H781" s="5">
        <f>H780-B781</f>
        <v>0</v>
      </c>
      <c r="I781" s="20">
        <f t="shared" si="75"/>
        <v>0</v>
      </c>
      <c r="M781" s="2">
        <v>504</v>
      </c>
    </row>
    <row r="782" spans="2:13" ht="12.75">
      <c r="B782" s="69"/>
      <c r="H782" s="5">
        <f>H781-B782</f>
        <v>0</v>
      </c>
      <c r="I782" s="20">
        <f t="shared" si="75"/>
        <v>0</v>
      </c>
      <c r="M782" s="2">
        <v>504</v>
      </c>
    </row>
    <row r="783" spans="2:13" ht="12.75">
      <c r="B783" s="69">
        <v>1500</v>
      </c>
      <c r="C783" s="1" t="s">
        <v>38</v>
      </c>
      <c r="D783" s="46" t="s">
        <v>10</v>
      </c>
      <c r="E783" s="1" t="s">
        <v>52</v>
      </c>
      <c r="F783" s="47" t="s">
        <v>280</v>
      </c>
      <c r="G783" s="25" t="s">
        <v>230</v>
      </c>
      <c r="H783" s="5">
        <f>H782-B783</f>
        <v>-1500</v>
      </c>
      <c r="I783" s="20">
        <f t="shared" si="75"/>
        <v>2.9761904761904763</v>
      </c>
      <c r="K783" t="s">
        <v>42</v>
      </c>
      <c r="L783">
        <v>19</v>
      </c>
      <c r="M783" s="2">
        <v>504</v>
      </c>
    </row>
    <row r="784" spans="2:13" ht="12.75">
      <c r="B784" s="69">
        <v>1000</v>
      </c>
      <c r="C784" s="1" t="s">
        <v>38</v>
      </c>
      <c r="D784" s="46" t="s">
        <v>10</v>
      </c>
      <c r="E784" s="1" t="s">
        <v>52</v>
      </c>
      <c r="F784" s="47" t="s">
        <v>280</v>
      </c>
      <c r="G784" s="25" t="s">
        <v>232</v>
      </c>
      <c r="H784" s="5">
        <f>H783-B784</f>
        <v>-2500</v>
      </c>
      <c r="I784" s="20">
        <f t="shared" si="75"/>
        <v>1.9841269841269842</v>
      </c>
      <c r="K784" t="s">
        <v>42</v>
      </c>
      <c r="L784">
        <v>19</v>
      </c>
      <c r="M784" s="2">
        <v>504</v>
      </c>
    </row>
    <row r="785" spans="1:13" s="44" customFormat="1" ht="12.75">
      <c r="A785" s="1"/>
      <c r="B785" s="69">
        <v>1400</v>
      </c>
      <c r="C785" s="1" t="s">
        <v>38</v>
      </c>
      <c r="D785" s="46" t="s">
        <v>10</v>
      </c>
      <c r="E785" s="1" t="s">
        <v>52</v>
      </c>
      <c r="F785" s="47" t="s">
        <v>280</v>
      </c>
      <c r="G785" s="25" t="s">
        <v>234</v>
      </c>
      <c r="H785" s="5">
        <f>H784-B785</f>
        <v>-3900</v>
      </c>
      <c r="I785" s="20">
        <f t="shared" si="75"/>
        <v>2.7777777777777777</v>
      </c>
      <c r="J785"/>
      <c r="K785" t="s">
        <v>42</v>
      </c>
      <c r="L785">
        <v>19</v>
      </c>
      <c r="M785" s="2">
        <v>504</v>
      </c>
    </row>
    <row r="786" spans="1:13" ht="12.75">
      <c r="A786" s="9"/>
      <c r="B786" s="465">
        <f>SUM(B783:B785)</f>
        <v>3900</v>
      </c>
      <c r="C786" s="9"/>
      <c r="D786" s="65"/>
      <c r="E786" s="9" t="s">
        <v>52</v>
      </c>
      <c r="F786" s="16"/>
      <c r="G786" s="16"/>
      <c r="H786" s="42">
        <v>0</v>
      </c>
      <c r="I786" s="43">
        <f t="shared" si="75"/>
        <v>7.738095238095238</v>
      </c>
      <c r="J786" s="44"/>
      <c r="K786" s="44"/>
      <c r="L786" s="44"/>
      <c r="M786" s="2">
        <v>504</v>
      </c>
    </row>
    <row r="787" spans="2:13" ht="12.75">
      <c r="B787" s="69"/>
      <c r="H787" s="5">
        <f>H786-B787</f>
        <v>0</v>
      </c>
      <c r="I787" s="20">
        <f t="shared" si="75"/>
        <v>0</v>
      </c>
      <c r="M787" s="2">
        <v>504</v>
      </c>
    </row>
    <row r="788" spans="2:13" ht="12.75">
      <c r="B788" s="69"/>
      <c r="H788" s="5">
        <f>H787-B788</f>
        <v>0</v>
      </c>
      <c r="I788" s="20">
        <f t="shared" si="75"/>
        <v>0</v>
      </c>
      <c r="M788" s="2">
        <v>504</v>
      </c>
    </row>
    <row r="789" spans="1:13" ht="12.75">
      <c r="A789" s="10"/>
      <c r="B789" s="69">
        <v>5000</v>
      </c>
      <c r="C789" s="1" t="s">
        <v>39</v>
      </c>
      <c r="D789" s="46" t="s">
        <v>10</v>
      </c>
      <c r="E789" s="1" t="s">
        <v>453</v>
      </c>
      <c r="F789" s="41" t="s">
        <v>450</v>
      </c>
      <c r="G789" s="25" t="s">
        <v>230</v>
      </c>
      <c r="H789" s="5">
        <f>H788-B789</f>
        <v>-5000</v>
      </c>
      <c r="I789" s="20">
        <f t="shared" si="75"/>
        <v>9.920634920634921</v>
      </c>
      <c r="K789" t="s">
        <v>42</v>
      </c>
      <c r="L789">
        <v>19</v>
      </c>
      <c r="M789" s="2">
        <v>504</v>
      </c>
    </row>
    <row r="790" spans="1:13" s="44" customFormat="1" ht="12.75">
      <c r="A790" s="1"/>
      <c r="B790" s="69">
        <v>5000</v>
      </c>
      <c r="C790" s="1" t="s">
        <v>39</v>
      </c>
      <c r="D790" s="46" t="s">
        <v>10</v>
      </c>
      <c r="E790" s="1" t="s">
        <v>453</v>
      </c>
      <c r="F790" s="41" t="s">
        <v>450</v>
      </c>
      <c r="G790" s="25" t="s">
        <v>232</v>
      </c>
      <c r="H790" s="5">
        <f>H789-B790</f>
        <v>-10000</v>
      </c>
      <c r="I790" s="20">
        <f t="shared" si="75"/>
        <v>9.920634920634921</v>
      </c>
      <c r="J790"/>
      <c r="K790" t="s">
        <v>42</v>
      </c>
      <c r="L790">
        <v>19</v>
      </c>
      <c r="M790" s="2">
        <v>504</v>
      </c>
    </row>
    <row r="791" spans="1:13" ht="12.75">
      <c r="A791" s="9"/>
      <c r="B791" s="465">
        <f>SUM(B789:B790)</f>
        <v>10000</v>
      </c>
      <c r="C791" s="9" t="s">
        <v>39</v>
      </c>
      <c r="D791" s="9"/>
      <c r="E791" s="9"/>
      <c r="F791" s="16"/>
      <c r="G791" s="16"/>
      <c r="H791" s="42">
        <v>0</v>
      </c>
      <c r="I791" s="43">
        <f t="shared" si="75"/>
        <v>19.841269841269842</v>
      </c>
      <c r="J791" s="44"/>
      <c r="K791" s="44"/>
      <c r="L791" s="44"/>
      <c r="M791" s="2">
        <v>504</v>
      </c>
    </row>
    <row r="792" spans="2:13" ht="12.75">
      <c r="B792" s="69"/>
      <c r="H792" s="5">
        <f>H791-B792</f>
        <v>0</v>
      </c>
      <c r="I792" s="20">
        <f t="shared" si="75"/>
        <v>0</v>
      </c>
      <c r="M792" s="2">
        <v>504</v>
      </c>
    </row>
    <row r="793" spans="2:13" ht="12.75">
      <c r="B793" s="69"/>
      <c r="H793" s="5">
        <f>H792-B793</f>
        <v>0</v>
      </c>
      <c r="I793" s="20">
        <f t="shared" si="75"/>
        <v>0</v>
      </c>
      <c r="M793" s="2">
        <v>504</v>
      </c>
    </row>
    <row r="794" spans="2:13" ht="12.75">
      <c r="B794" s="475">
        <v>2000</v>
      </c>
      <c r="C794" s="1" t="s">
        <v>41</v>
      </c>
      <c r="D794" s="46" t="s">
        <v>10</v>
      </c>
      <c r="E794" s="1" t="s">
        <v>453</v>
      </c>
      <c r="F794" s="25" t="s">
        <v>280</v>
      </c>
      <c r="G794" s="25" t="s">
        <v>230</v>
      </c>
      <c r="H794" s="5">
        <f>H793-B794</f>
        <v>-2000</v>
      </c>
      <c r="I794" s="20">
        <f t="shared" si="75"/>
        <v>3.9682539682539684</v>
      </c>
      <c r="K794" t="s">
        <v>42</v>
      </c>
      <c r="L794">
        <v>19</v>
      </c>
      <c r="M794" s="2">
        <v>504</v>
      </c>
    </row>
    <row r="795" spans="2:13" ht="12.75">
      <c r="B795" s="475">
        <v>2000</v>
      </c>
      <c r="C795" s="1" t="s">
        <v>41</v>
      </c>
      <c r="D795" s="46" t="s">
        <v>10</v>
      </c>
      <c r="E795" s="1" t="s">
        <v>453</v>
      </c>
      <c r="F795" s="25" t="s">
        <v>280</v>
      </c>
      <c r="G795" s="25" t="s">
        <v>232</v>
      </c>
      <c r="H795" s="5">
        <f>H794-B795</f>
        <v>-4000</v>
      </c>
      <c r="I795" s="20">
        <f t="shared" si="75"/>
        <v>3.9682539682539684</v>
      </c>
      <c r="K795" t="s">
        <v>42</v>
      </c>
      <c r="L795">
        <v>19</v>
      </c>
      <c r="M795" s="2">
        <v>504</v>
      </c>
    </row>
    <row r="796" spans="1:13" s="44" customFormat="1" ht="12.75">
      <c r="A796" s="1"/>
      <c r="B796" s="475">
        <v>2000</v>
      </c>
      <c r="C796" s="1" t="s">
        <v>41</v>
      </c>
      <c r="D796" s="46" t="s">
        <v>10</v>
      </c>
      <c r="E796" s="1" t="s">
        <v>453</v>
      </c>
      <c r="F796" s="25" t="s">
        <v>280</v>
      </c>
      <c r="G796" s="25" t="s">
        <v>234</v>
      </c>
      <c r="H796" s="5">
        <f>H795-B796</f>
        <v>-6000</v>
      </c>
      <c r="I796" s="20">
        <f t="shared" si="75"/>
        <v>3.9682539682539684</v>
      </c>
      <c r="J796"/>
      <c r="K796" t="s">
        <v>42</v>
      </c>
      <c r="L796">
        <v>19</v>
      </c>
      <c r="M796" s="2">
        <v>504</v>
      </c>
    </row>
    <row r="797" spans="1:13" ht="12.75">
      <c r="A797" s="9"/>
      <c r="B797" s="465">
        <f>SUM(B794:B796)</f>
        <v>6000</v>
      </c>
      <c r="C797" s="9" t="s">
        <v>41</v>
      </c>
      <c r="D797" s="9"/>
      <c r="E797" s="9"/>
      <c r="F797" s="16"/>
      <c r="G797" s="16"/>
      <c r="H797" s="42">
        <v>0</v>
      </c>
      <c r="I797" s="43">
        <f t="shared" si="75"/>
        <v>11.904761904761905</v>
      </c>
      <c r="J797" s="44"/>
      <c r="K797" s="44"/>
      <c r="L797" s="44"/>
      <c r="M797" s="2">
        <v>504</v>
      </c>
    </row>
    <row r="798" spans="2:13" ht="12.75">
      <c r="B798" s="69"/>
      <c r="H798" s="5">
        <f aca="true" t="shared" si="77" ref="H798:H803">H797-B798</f>
        <v>0</v>
      </c>
      <c r="I798" s="20">
        <f t="shared" si="75"/>
        <v>0</v>
      </c>
      <c r="M798" s="2">
        <v>504</v>
      </c>
    </row>
    <row r="799" spans="2:13" ht="12.75">
      <c r="B799" s="69"/>
      <c r="H799" s="5">
        <f t="shared" si="77"/>
        <v>0</v>
      </c>
      <c r="I799" s="20">
        <f t="shared" si="75"/>
        <v>0</v>
      </c>
      <c r="M799" s="2">
        <v>504</v>
      </c>
    </row>
    <row r="800" spans="2:13" ht="12.75">
      <c r="B800" s="350">
        <v>1000</v>
      </c>
      <c r="C800" s="48" t="s">
        <v>455</v>
      </c>
      <c r="D800" s="46" t="s">
        <v>10</v>
      </c>
      <c r="E800" s="48" t="s">
        <v>182</v>
      </c>
      <c r="F800" s="47" t="s">
        <v>280</v>
      </c>
      <c r="G800" s="25" t="s">
        <v>230</v>
      </c>
      <c r="H800" s="5">
        <f t="shared" si="77"/>
        <v>-1000</v>
      </c>
      <c r="I800" s="20">
        <f t="shared" si="75"/>
        <v>1.9841269841269842</v>
      </c>
      <c r="K800" t="s">
        <v>42</v>
      </c>
      <c r="L800">
        <v>19</v>
      </c>
      <c r="M800" s="2">
        <v>504</v>
      </c>
    </row>
    <row r="801" spans="1:13" ht="12.75">
      <c r="A801" s="10"/>
      <c r="B801" s="350">
        <v>500</v>
      </c>
      <c r="C801" s="48" t="s">
        <v>455</v>
      </c>
      <c r="D801" s="46" t="s">
        <v>10</v>
      </c>
      <c r="E801" s="48" t="s">
        <v>182</v>
      </c>
      <c r="F801" s="47" t="s">
        <v>280</v>
      </c>
      <c r="G801" s="25" t="s">
        <v>232</v>
      </c>
      <c r="H801" s="5">
        <f t="shared" si="77"/>
        <v>-1500</v>
      </c>
      <c r="I801" s="20">
        <f t="shared" si="75"/>
        <v>0.9920634920634921</v>
      </c>
      <c r="K801" t="s">
        <v>42</v>
      </c>
      <c r="L801">
        <v>19</v>
      </c>
      <c r="M801" s="2">
        <v>504</v>
      </c>
    </row>
    <row r="802" spans="2:13" ht="12.75">
      <c r="B802" s="350">
        <v>500</v>
      </c>
      <c r="C802" s="48" t="s">
        <v>455</v>
      </c>
      <c r="D802" s="46" t="s">
        <v>10</v>
      </c>
      <c r="E802" s="48" t="s">
        <v>182</v>
      </c>
      <c r="F802" s="47" t="s">
        <v>280</v>
      </c>
      <c r="G802" s="25" t="s">
        <v>232</v>
      </c>
      <c r="H802" s="5">
        <f t="shared" si="77"/>
        <v>-2000</v>
      </c>
      <c r="I802" s="20">
        <f t="shared" si="75"/>
        <v>0.9920634920634921</v>
      </c>
      <c r="K802" t="s">
        <v>42</v>
      </c>
      <c r="L802">
        <v>19</v>
      </c>
      <c r="M802" s="2">
        <v>504</v>
      </c>
    </row>
    <row r="803" spans="1:13" s="44" customFormat="1" ht="12.75">
      <c r="A803" s="1"/>
      <c r="B803" s="350">
        <v>500</v>
      </c>
      <c r="C803" s="48" t="s">
        <v>455</v>
      </c>
      <c r="D803" s="46" t="s">
        <v>10</v>
      </c>
      <c r="E803" s="48" t="s">
        <v>182</v>
      </c>
      <c r="F803" s="47" t="s">
        <v>280</v>
      </c>
      <c r="G803" s="25" t="s">
        <v>234</v>
      </c>
      <c r="H803" s="5">
        <f t="shared" si="77"/>
        <v>-2500</v>
      </c>
      <c r="I803" s="20">
        <f t="shared" si="75"/>
        <v>0.9920634920634921</v>
      </c>
      <c r="J803"/>
      <c r="K803" t="s">
        <v>42</v>
      </c>
      <c r="L803">
        <v>19</v>
      </c>
      <c r="M803" s="2">
        <v>504</v>
      </c>
    </row>
    <row r="804" spans="1:13" ht="12.75">
      <c r="A804" s="9"/>
      <c r="B804" s="355">
        <f>SUM(B800:B803)</f>
        <v>2500</v>
      </c>
      <c r="C804" s="9"/>
      <c r="D804" s="9"/>
      <c r="E804" s="9" t="s">
        <v>182</v>
      </c>
      <c r="F804" s="16"/>
      <c r="G804" s="16"/>
      <c r="H804" s="42">
        <v>0</v>
      </c>
      <c r="I804" s="43">
        <f t="shared" si="75"/>
        <v>4.9603174603174605</v>
      </c>
      <c r="J804" s="44"/>
      <c r="K804" s="44"/>
      <c r="L804" s="44"/>
      <c r="M804" s="2">
        <v>504</v>
      </c>
    </row>
    <row r="805" spans="8:13" ht="12.75">
      <c r="H805" s="5">
        <f>H804-B805</f>
        <v>0</v>
      </c>
      <c r="I805" s="20">
        <f t="shared" si="75"/>
        <v>0</v>
      </c>
      <c r="M805" s="2">
        <v>504</v>
      </c>
    </row>
    <row r="806" spans="8:13" ht="12.75">
      <c r="H806" s="5">
        <f>H805-B806</f>
        <v>0</v>
      </c>
      <c r="I806" s="20">
        <f t="shared" si="75"/>
        <v>0</v>
      </c>
      <c r="M806" s="2">
        <v>504</v>
      </c>
    </row>
    <row r="807" spans="8:13" ht="12.75">
      <c r="H807" s="5">
        <f>H806-B807</f>
        <v>0</v>
      </c>
      <c r="I807" s="20">
        <f t="shared" si="75"/>
        <v>0</v>
      </c>
      <c r="M807" s="2">
        <v>504</v>
      </c>
    </row>
    <row r="808" spans="1:13" s="62" customFormat="1" ht="12.75">
      <c r="A808" s="1"/>
      <c r="B808" s="5"/>
      <c r="C808" s="1"/>
      <c r="D808" s="1"/>
      <c r="E808" s="1"/>
      <c r="F808" s="25"/>
      <c r="G808" s="25"/>
      <c r="H808" s="5">
        <f>H807-B808</f>
        <v>0</v>
      </c>
      <c r="I808" s="20">
        <f t="shared" si="75"/>
        <v>0</v>
      </c>
      <c r="J808"/>
      <c r="K808"/>
      <c r="L808"/>
      <c r="M808" s="2">
        <v>504</v>
      </c>
    </row>
    <row r="809" spans="1:13" ht="12.75">
      <c r="A809" s="56"/>
      <c r="B809" s="473">
        <f>+B814+B823+B827+B831</f>
        <v>24500</v>
      </c>
      <c r="C809" s="58" t="s">
        <v>283</v>
      </c>
      <c r="D809" s="58" t="s">
        <v>1057</v>
      </c>
      <c r="E809" s="59" t="s">
        <v>284</v>
      </c>
      <c r="F809" s="60" t="s">
        <v>285</v>
      </c>
      <c r="G809" s="60" t="s">
        <v>194</v>
      </c>
      <c r="H809" s="42"/>
      <c r="I809" s="43">
        <f t="shared" si="75"/>
        <v>48.611111111111114</v>
      </c>
      <c r="J809" s="62"/>
      <c r="K809" s="62"/>
      <c r="L809" s="62"/>
      <c r="M809" s="2">
        <v>504</v>
      </c>
    </row>
    <row r="810" spans="2:13" ht="12.75">
      <c r="B810" s="69"/>
      <c r="H810" s="5">
        <v>0</v>
      </c>
      <c r="I810" s="20">
        <f t="shared" si="75"/>
        <v>0</v>
      </c>
      <c r="M810" s="2">
        <v>504</v>
      </c>
    </row>
    <row r="811" spans="2:13" ht="12.75">
      <c r="B811" s="69">
        <v>2000</v>
      </c>
      <c r="C811" s="1" t="s">
        <v>11</v>
      </c>
      <c r="D811" s="1" t="s">
        <v>10</v>
      </c>
      <c r="E811" s="1" t="s">
        <v>22</v>
      </c>
      <c r="F811" s="40" t="s">
        <v>286</v>
      </c>
      <c r="G811" s="25" t="s">
        <v>224</v>
      </c>
      <c r="H811" s="5">
        <f>H810-B811</f>
        <v>-2000</v>
      </c>
      <c r="I811" s="20">
        <v>4</v>
      </c>
      <c r="K811" t="s">
        <v>11</v>
      </c>
      <c r="L811">
        <v>20</v>
      </c>
      <c r="M811" s="2">
        <v>504</v>
      </c>
    </row>
    <row r="812" spans="2:13" ht="12.75">
      <c r="B812" s="69">
        <v>3000</v>
      </c>
      <c r="C812" s="1" t="s">
        <v>11</v>
      </c>
      <c r="D812" s="1" t="s">
        <v>10</v>
      </c>
      <c r="E812" s="1" t="s">
        <v>22</v>
      </c>
      <c r="F812" s="40" t="s">
        <v>287</v>
      </c>
      <c r="G812" s="25" t="s">
        <v>227</v>
      </c>
      <c r="H812" s="5">
        <f>H811-B812</f>
        <v>-5000</v>
      </c>
      <c r="I812" s="20">
        <v>6</v>
      </c>
      <c r="K812" t="s">
        <v>11</v>
      </c>
      <c r="L812">
        <v>20</v>
      </c>
      <c r="M812" s="2">
        <v>504</v>
      </c>
    </row>
    <row r="813" spans="1:13" s="44" customFormat="1" ht="12.75">
      <c r="A813" s="1"/>
      <c r="B813" s="69">
        <v>2000</v>
      </c>
      <c r="C813" s="1" t="s">
        <v>11</v>
      </c>
      <c r="D813" s="1" t="s">
        <v>10</v>
      </c>
      <c r="E813" s="1" t="s">
        <v>22</v>
      </c>
      <c r="F813" s="40" t="s">
        <v>287</v>
      </c>
      <c r="G813" s="25" t="s">
        <v>227</v>
      </c>
      <c r="H813" s="5">
        <f>H812-B813</f>
        <v>-7000</v>
      </c>
      <c r="I813" s="20">
        <v>4</v>
      </c>
      <c r="J813"/>
      <c r="K813" t="s">
        <v>11</v>
      </c>
      <c r="L813">
        <v>20</v>
      </c>
      <c r="M813" s="2">
        <v>504</v>
      </c>
    </row>
    <row r="814" spans="1:13" ht="12.75">
      <c r="A814" s="9"/>
      <c r="B814" s="465">
        <f>SUM(B811:B813)</f>
        <v>7000</v>
      </c>
      <c r="C814" s="9" t="s">
        <v>11</v>
      </c>
      <c r="D814" s="9"/>
      <c r="E814" s="9"/>
      <c r="F814" s="16"/>
      <c r="G814" s="16"/>
      <c r="H814" s="42">
        <v>0</v>
      </c>
      <c r="I814" s="43">
        <f aca="true" t="shared" si="78" ref="I814:I837">+B814/M814</f>
        <v>13.88888888888889</v>
      </c>
      <c r="J814" s="44"/>
      <c r="K814" s="44"/>
      <c r="L814" s="44"/>
      <c r="M814" s="2">
        <v>504</v>
      </c>
    </row>
    <row r="815" spans="2:13" ht="12.75">
      <c r="B815" s="69"/>
      <c r="H815" s="5">
        <f aca="true" t="shared" si="79" ref="H815:H822">H814-B815</f>
        <v>0</v>
      </c>
      <c r="I815" s="20">
        <f t="shared" si="78"/>
        <v>0</v>
      </c>
      <c r="M815" s="2">
        <v>504</v>
      </c>
    </row>
    <row r="816" spans="2:13" ht="12.75">
      <c r="B816" s="69"/>
      <c r="H816" s="5">
        <f t="shared" si="79"/>
        <v>0</v>
      </c>
      <c r="I816" s="20">
        <f t="shared" si="78"/>
        <v>0</v>
      </c>
      <c r="M816" s="2">
        <v>504</v>
      </c>
    </row>
    <row r="817" spans="1:13" s="95" customFormat="1" ht="12.75">
      <c r="A817" s="1"/>
      <c r="B817" s="69">
        <v>1000</v>
      </c>
      <c r="C817" s="10" t="s">
        <v>1180</v>
      </c>
      <c r="D817" s="10" t="s">
        <v>10</v>
      </c>
      <c r="E817" s="1" t="s">
        <v>453</v>
      </c>
      <c r="F817" s="25" t="s">
        <v>288</v>
      </c>
      <c r="G817" s="25" t="s">
        <v>224</v>
      </c>
      <c r="H817" s="5">
        <f t="shared" si="79"/>
        <v>-1000</v>
      </c>
      <c r="I817" s="20">
        <f t="shared" si="78"/>
        <v>1.9841269841269842</v>
      </c>
      <c r="J817" s="13"/>
      <c r="K817" t="s">
        <v>22</v>
      </c>
      <c r="L817">
        <v>20</v>
      </c>
      <c r="M817" s="2">
        <v>504</v>
      </c>
    </row>
    <row r="818" spans="1:13" ht="12.75">
      <c r="A818" s="94"/>
      <c r="B818" s="245">
        <v>3000</v>
      </c>
      <c r="C818" s="46" t="s">
        <v>1181</v>
      </c>
      <c r="D818" s="10" t="s">
        <v>10</v>
      </c>
      <c r="E818" s="1" t="s">
        <v>453</v>
      </c>
      <c r="F818" s="25" t="s">
        <v>288</v>
      </c>
      <c r="G818" s="25" t="s">
        <v>224</v>
      </c>
      <c r="H818" s="5">
        <f t="shared" si="79"/>
        <v>-4000</v>
      </c>
      <c r="I818" s="20">
        <f t="shared" si="78"/>
        <v>5.9523809523809526</v>
      </c>
      <c r="J818" s="13"/>
      <c r="K818" s="96" t="s">
        <v>22</v>
      </c>
      <c r="L818">
        <v>20</v>
      </c>
      <c r="M818" s="2">
        <v>504</v>
      </c>
    </row>
    <row r="819" spans="2:13" ht="12.75">
      <c r="B819" s="69">
        <v>3000</v>
      </c>
      <c r="C819" s="10" t="s">
        <v>1180</v>
      </c>
      <c r="D819" s="10" t="s">
        <v>10</v>
      </c>
      <c r="E819" s="1" t="s">
        <v>453</v>
      </c>
      <c r="F819" s="25" t="s">
        <v>288</v>
      </c>
      <c r="G819" s="25" t="s">
        <v>224</v>
      </c>
      <c r="H819" s="5">
        <f t="shared" si="79"/>
        <v>-7000</v>
      </c>
      <c r="I819" s="20">
        <f t="shared" si="78"/>
        <v>5.9523809523809526</v>
      </c>
      <c r="J819" s="13"/>
      <c r="K819" t="s">
        <v>22</v>
      </c>
      <c r="L819">
        <v>20</v>
      </c>
      <c r="M819" s="2">
        <v>504</v>
      </c>
    </row>
    <row r="820" spans="1:13" s="44" customFormat="1" ht="12.75">
      <c r="A820" s="1"/>
      <c r="B820" s="69">
        <v>1000</v>
      </c>
      <c r="C820" s="10" t="s">
        <v>1180</v>
      </c>
      <c r="D820" s="10" t="s">
        <v>10</v>
      </c>
      <c r="E820" s="1" t="s">
        <v>453</v>
      </c>
      <c r="F820" s="25" t="s">
        <v>288</v>
      </c>
      <c r="G820" s="25" t="s">
        <v>224</v>
      </c>
      <c r="H820" s="5">
        <f>H822-B820</f>
        <v>-14000</v>
      </c>
      <c r="I820" s="20">
        <f>+B820/M820</f>
        <v>1.9841269841269842</v>
      </c>
      <c r="J820" s="13"/>
      <c r="K820" t="s">
        <v>22</v>
      </c>
      <c r="L820">
        <v>20</v>
      </c>
      <c r="M820" s="2">
        <v>504</v>
      </c>
    </row>
    <row r="821" spans="2:13" ht="12.75">
      <c r="B821" s="69">
        <v>3000</v>
      </c>
      <c r="C821" s="46" t="s">
        <v>1181</v>
      </c>
      <c r="D821" s="10" t="s">
        <v>10</v>
      </c>
      <c r="E821" s="1" t="s">
        <v>453</v>
      </c>
      <c r="F821" s="25" t="s">
        <v>288</v>
      </c>
      <c r="G821" s="25" t="s">
        <v>224</v>
      </c>
      <c r="H821" s="5">
        <f>H819-B821</f>
        <v>-10000</v>
      </c>
      <c r="I821" s="20">
        <f t="shared" si="78"/>
        <v>5.9523809523809526</v>
      </c>
      <c r="J821" s="13"/>
      <c r="K821" t="s">
        <v>22</v>
      </c>
      <c r="L821">
        <v>20</v>
      </c>
      <c r="M821" s="2">
        <v>504</v>
      </c>
    </row>
    <row r="822" spans="2:13" ht="12.75">
      <c r="B822" s="69">
        <v>3000</v>
      </c>
      <c r="C822" s="10" t="s">
        <v>1180</v>
      </c>
      <c r="D822" s="10" t="s">
        <v>10</v>
      </c>
      <c r="E822" s="1" t="s">
        <v>453</v>
      </c>
      <c r="F822" s="25" t="s">
        <v>288</v>
      </c>
      <c r="G822" s="25" t="s">
        <v>224</v>
      </c>
      <c r="H822" s="5">
        <f t="shared" si="79"/>
        <v>-13000</v>
      </c>
      <c r="I822" s="20">
        <f t="shared" si="78"/>
        <v>5.9523809523809526</v>
      </c>
      <c r="J822" s="13"/>
      <c r="K822" t="s">
        <v>22</v>
      </c>
      <c r="L822">
        <v>20</v>
      </c>
      <c r="M822" s="2">
        <v>504</v>
      </c>
    </row>
    <row r="823" spans="1:13" ht="12.75">
      <c r="A823" s="9"/>
      <c r="B823" s="465">
        <f>SUM(B817:B822)</f>
        <v>14000</v>
      </c>
      <c r="C823" s="9" t="s">
        <v>37</v>
      </c>
      <c r="D823" s="9"/>
      <c r="E823" s="9"/>
      <c r="F823" s="16"/>
      <c r="G823" s="16"/>
      <c r="H823" s="42">
        <v>0</v>
      </c>
      <c r="I823" s="43">
        <f t="shared" si="78"/>
        <v>27.77777777777778</v>
      </c>
      <c r="J823" s="44"/>
      <c r="K823" s="44"/>
      <c r="L823" s="44"/>
      <c r="M823" s="2">
        <v>504</v>
      </c>
    </row>
    <row r="824" spans="2:13" ht="12.75">
      <c r="B824" s="69"/>
      <c r="D824" s="10"/>
      <c r="H824" s="5">
        <f>H823-B824</f>
        <v>0</v>
      </c>
      <c r="I824" s="20">
        <f t="shared" si="78"/>
        <v>0</v>
      </c>
      <c r="M824" s="2">
        <v>504</v>
      </c>
    </row>
    <row r="825" spans="2:13" ht="12.75">
      <c r="B825" s="69"/>
      <c r="D825" s="10"/>
      <c r="H825" s="5">
        <f>H824-B825</f>
        <v>0</v>
      </c>
      <c r="I825" s="20">
        <f t="shared" si="78"/>
        <v>0</v>
      </c>
      <c r="M825" s="2">
        <v>504</v>
      </c>
    </row>
    <row r="826" spans="1:13" s="44" customFormat="1" ht="12.75">
      <c r="A826" s="1"/>
      <c r="B826" s="69">
        <v>1500</v>
      </c>
      <c r="C826" s="1" t="s">
        <v>38</v>
      </c>
      <c r="D826" s="10" t="s">
        <v>10</v>
      </c>
      <c r="E826" s="1" t="s">
        <v>52</v>
      </c>
      <c r="F826" s="25" t="s">
        <v>288</v>
      </c>
      <c r="G826" s="25" t="s">
        <v>224</v>
      </c>
      <c r="H826" s="5">
        <f>H825-B826</f>
        <v>-1500</v>
      </c>
      <c r="I826" s="20">
        <f t="shared" si="78"/>
        <v>2.9761904761904763</v>
      </c>
      <c r="J826"/>
      <c r="K826" t="s">
        <v>22</v>
      </c>
      <c r="L826">
        <v>20</v>
      </c>
      <c r="M826" s="2">
        <v>504</v>
      </c>
    </row>
    <row r="827" spans="1:13" ht="12.75">
      <c r="A827" s="9"/>
      <c r="B827" s="465">
        <f>SUM(B826)</f>
        <v>1500</v>
      </c>
      <c r="C827" s="9"/>
      <c r="D827" s="9"/>
      <c r="E827" s="9" t="s">
        <v>52</v>
      </c>
      <c r="F827" s="16"/>
      <c r="G827" s="16"/>
      <c r="H827" s="42">
        <v>0</v>
      </c>
      <c r="I827" s="43">
        <f t="shared" si="78"/>
        <v>2.9761904761904763</v>
      </c>
      <c r="J827" s="44"/>
      <c r="K827" s="44"/>
      <c r="L827" s="44"/>
      <c r="M827" s="2">
        <v>504</v>
      </c>
    </row>
    <row r="828" spans="2:13" ht="12.75">
      <c r="B828" s="69"/>
      <c r="D828" s="10"/>
      <c r="H828" s="5">
        <f>H827-B828</f>
        <v>0</v>
      </c>
      <c r="I828" s="20">
        <f t="shared" si="78"/>
        <v>0</v>
      </c>
      <c r="M828" s="2">
        <v>504</v>
      </c>
    </row>
    <row r="829" spans="2:13" ht="12.75">
      <c r="B829" s="69"/>
      <c r="D829" s="10"/>
      <c r="H829" s="5">
        <f>H828-B829</f>
        <v>0</v>
      </c>
      <c r="I829" s="20">
        <f t="shared" si="78"/>
        <v>0</v>
      </c>
      <c r="M829" s="2">
        <v>504</v>
      </c>
    </row>
    <row r="830" spans="1:13" s="44" customFormat="1" ht="12.75">
      <c r="A830" s="1"/>
      <c r="B830" s="69">
        <v>2000</v>
      </c>
      <c r="C830" s="1" t="s">
        <v>41</v>
      </c>
      <c r="D830" s="10" t="s">
        <v>10</v>
      </c>
      <c r="E830" s="1" t="s">
        <v>453</v>
      </c>
      <c r="F830" s="25" t="s">
        <v>288</v>
      </c>
      <c r="G830" s="25" t="s">
        <v>224</v>
      </c>
      <c r="H830" s="5">
        <f>H829-B830</f>
        <v>-2000</v>
      </c>
      <c r="I830" s="20">
        <f t="shared" si="78"/>
        <v>3.9682539682539684</v>
      </c>
      <c r="J830"/>
      <c r="K830" t="s">
        <v>22</v>
      </c>
      <c r="L830">
        <v>20</v>
      </c>
      <c r="M830" s="2">
        <v>504</v>
      </c>
    </row>
    <row r="831" spans="1:13" ht="12.75">
      <c r="A831" s="9"/>
      <c r="B831" s="465">
        <f>SUM(B830)</f>
        <v>2000</v>
      </c>
      <c r="C831" s="9" t="s">
        <v>41</v>
      </c>
      <c r="D831" s="9"/>
      <c r="E831" s="9"/>
      <c r="F831" s="16"/>
      <c r="G831" s="16"/>
      <c r="H831" s="42">
        <v>0</v>
      </c>
      <c r="I831" s="43">
        <f t="shared" si="78"/>
        <v>3.9682539682539684</v>
      </c>
      <c r="J831" s="44"/>
      <c r="K831" s="44"/>
      <c r="L831" s="44"/>
      <c r="M831" s="2">
        <v>504</v>
      </c>
    </row>
    <row r="832" spans="1:13" ht="12.75">
      <c r="A832" s="10"/>
      <c r="H832" s="5">
        <f>H831-B832</f>
        <v>0</v>
      </c>
      <c r="I832" s="20">
        <f t="shared" si="78"/>
        <v>0</v>
      </c>
      <c r="M832" s="2">
        <v>504</v>
      </c>
    </row>
    <row r="833" spans="8:13" ht="12.75">
      <c r="H833" s="5">
        <v>0</v>
      </c>
      <c r="I833" s="20">
        <f t="shared" si="78"/>
        <v>0</v>
      </c>
      <c r="M833" s="2">
        <v>504</v>
      </c>
    </row>
    <row r="834" spans="8:13" ht="12.75">
      <c r="H834" s="5">
        <f>H833-B834</f>
        <v>0</v>
      </c>
      <c r="I834" s="20">
        <f t="shared" si="78"/>
        <v>0</v>
      </c>
      <c r="M834" s="2">
        <v>504</v>
      </c>
    </row>
    <row r="835" spans="1:13" s="86" customFormat="1" ht="12.75">
      <c r="A835" s="1"/>
      <c r="B835" s="5"/>
      <c r="C835" s="1"/>
      <c r="D835" s="1"/>
      <c r="E835" s="1"/>
      <c r="F835" s="25"/>
      <c r="G835" s="25"/>
      <c r="H835" s="5">
        <f>H834-B835</f>
        <v>0</v>
      </c>
      <c r="I835" s="20">
        <f t="shared" si="78"/>
        <v>0</v>
      </c>
      <c r="J835"/>
      <c r="K835"/>
      <c r="L835"/>
      <c r="M835" s="2">
        <v>504</v>
      </c>
    </row>
    <row r="836" spans="1:13" ht="12.75">
      <c r="A836" s="83"/>
      <c r="B836" s="474">
        <f>+B843+B850+B855</f>
        <v>27700</v>
      </c>
      <c r="C836" s="83" t="s">
        <v>289</v>
      </c>
      <c r="D836" s="83" t="s">
        <v>1183</v>
      </c>
      <c r="E836" s="83" t="s">
        <v>101</v>
      </c>
      <c r="F836" s="84" t="s">
        <v>290</v>
      </c>
      <c r="G836" s="84" t="s">
        <v>291</v>
      </c>
      <c r="H836" s="71"/>
      <c r="I836" s="85">
        <f t="shared" si="78"/>
        <v>54.96031746031746</v>
      </c>
      <c r="J836" s="86"/>
      <c r="K836" s="86"/>
      <c r="L836" s="86"/>
      <c r="M836" s="2">
        <v>504</v>
      </c>
    </row>
    <row r="837" spans="2:13" ht="12.75">
      <c r="B837" s="69"/>
      <c r="H837" s="5">
        <f aca="true" t="shared" si="80" ref="H837:H842">H836-B837</f>
        <v>0</v>
      </c>
      <c r="I837" s="20">
        <f t="shared" si="78"/>
        <v>0</v>
      </c>
      <c r="M837" s="2">
        <v>504</v>
      </c>
    </row>
    <row r="838" spans="2:13" ht="12.75">
      <c r="B838" s="69">
        <v>5000</v>
      </c>
      <c r="C838" s="1" t="s">
        <v>11</v>
      </c>
      <c r="D838" s="1" t="s">
        <v>10</v>
      </c>
      <c r="E838" s="1" t="s">
        <v>154</v>
      </c>
      <c r="F838" s="54" t="s">
        <v>293</v>
      </c>
      <c r="G838" s="25" t="s">
        <v>236</v>
      </c>
      <c r="H838" s="5">
        <f t="shared" si="80"/>
        <v>-5000</v>
      </c>
      <c r="I838" s="20">
        <f>+B838/M838</f>
        <v>9.920634920634921</v>
      </c>
      <c r="K838" t="s">
        <v>11</v>
      </c>
      <c r="L838">
        <v>21</v>
      </c>
      <c r="M838" s="2">
        <v>504</v>
      </c>
    </row>
    <row r="839" spans="2:13" ht="12.75">
      <c r="B839" s="69">
        <v>5000</v>
      </c>
      <c r="C839" s="1" t="s">
        <v>11</v>
      </c>
      <c r="D839" s="1" t="s">
        <v>10</v>
      </c>
      <c r="E839" s="1" t="s">
        <v>154</v>
      </c>
      <c r="F839" s="54" t="s">
        <v>294</v>
      </c>
      <c r="G839" s="25" t="s">
        <v>238</v>
      </c>
      <c r="H839" s="5">
        <f t="shared" si="80"/>
        <v>-10000</v>
      </c>
      <c r="I839" s="20">
        <f>+B839/M839</f>
        <v>9.920634920634921</v>
      </c>
      <c r="K839" t="s">
        <v>11</v>
      </c>
      <c r="L839">
        <v>21</v>
      </c>
      <c r="M839" s="2">
        <v>504</v>
      </c>
    </row>
    <row r="840" spans="2:13" ht="12.75">
      <c r="B840" s="69">
        <v>3000</v>
      </c>
      <c r="C840" s="1" t="s">
        <v>11</v>
      </c>
      <c r="D840" s="1" t="s">
        <v>10</v>
      </c>
      <c r="E840" s="1" t="s">
        <v>154</v>
      </c>
      <c r="F840" s="54" t="s">
        <v>295</v>
      </c>
      <c r="G840" s="25" t="s">
        <v>238</v>
      </c>
      <c r="H840" s="5">
        <f t="shared" si="80"/>
        <v>-13000</v>
      </c>
      <c r="I840" s="20">
        <f>+B840/M840</f>
        <v>5.9523809523809526</v>
      </c>
      <c r="K840" t="s">
        <v>11</v>
      </c>
      <c r="L840">
        <v>21</v>
      </c>
      <c r="M840" s="2">
        <v>504</v>
      </c>
    </row>
    <row r="841" spans="2:13" ht="12.75">
      <c r="B841" s="69">
        <v>5000</v>
      </c>
      <c r="C841" s="1" t="s">
        <v>11</v>
      </c>
      <c r="D841" s="1" t="s">
        <v>10</v>
      </c>
      <c r="E841" s="1" t="s">
        <v>154</v>
      </c>
      <c r="F841" s="54" t="s">
        <v>296</v>
      </c>
      <c r="G841" s="25" t="s">
        <v>249</v>
      </c>
      <c r="H841" s="5">
        <f t="shared" si="80"/>
        <v>-18000</v>
      </c>
      <c r="I841" s="20">
        <f>+B841/M841</f>
        <v>9.920634920634921</v>
      </c>
      <c r="K841" t="s">
        <v>11</v>
      </c>
      <c r="L841">
        <v>21</v>
      </c>
      <c r="M841" s="2">
        <v>504</v>
      </c>
    </row>
    <row r="842" spans="1:13" s="44" customFormat="1" ht="12.75">
      <c r="A842" s="1"/>
      <c r="B842" s="69">
        <v>2500</v>
      </c>
      <c r="C842" s="1" t="s">
        <v>11</v>
      </c>
      <c r="D842" s="1" t="s">
        <v>10</v>
      </c>
      <c r="E842" s="1" t="s">
        <v>154</v>
      </c>
      <c r="F842" s="54" t="s">
        <v>297</v>
      </c>
      <c r="G842" s="25" t="s">
        <v>249</v>
      </c>
      <c r="H842" s="5">
        <f t="shared" si="80"/>
        <v>-20500</v>
      </c>
      <c r="I842" s="20">
        <f>+B842/M842</f>
        <v>4.9603174603174605</v>
      </c>
      <c r="J842"/>
      <c r="K842" t="s">
        <v>11</v>
      </c>
      <c r="L842">
        <v>21</v>
      </c>
      <c r="M842" s="2">
        <v>504</v>
      </c>
    </row>
    <row r="843" spans="1:13" ht="12.75">
      <c r="A843" s="9"/>
      <c r="B843" s="465">
        <f>SUM(B838:B842)</f>
        <v>20500</v>
      </c>
      <c r="C843" s="9" t="s">
        <v>11</v>
      </c>
      <c r="D843" s="9"/>
      <c r="E843" s="9"/>
      <c r="F843" s="16"/>
      <c r="G843" s="16"/>
      <c r="H843" s="42">
        <v>0</v>
      </c>
      <c r="I843" s="43">
        <f aca="true" t="shared" si="81" ref="I843:I861">+B843/M843</f>
        <v>40.67460317460318</v>
      </c>
      <c r="J843" s="44"/>
      <c r="K843" s="44"/>
      <c r="L843" s="44"/>
      <c r="M843" s="2">
        <v>504</v>
      </c>
    </row>
    <row r="844" spans="2:13" ht="12.75">
      <c r="B844" s="69"/>
      <c r="H844" s="5">
        <f aca="true" t="shared" si="82" ref="H844:H849">H843-B844</f>
        <v>0</v>
      </c>
      <c r="I844" s="20">
        <f t="shared" si="81"/>
        <v>0</v>
      </c>
      <c r="M844" s="2">
        <v>504</v>
      </c>
    </row>
    <row r="845" spans="2:13" ht="12.75">
      <c r="B845" s="69"/>
      <c r="H845" s="5">
        <f t="shared" si="82"/>
        <v>0</v>
      </c>
      <c r="I845" s="20">
        <f t="shared" si="81"/>
        <v>0</v>
      </c>
      <c r="M845" s="2">
        <v>504</v>
      </c>
    </row>
    <row r="846" spans="2:13" ht="12.75">
      <c r="B846" s="69">
        <v>1000</v>
      </c>
      <c r="C846" s="48" t="s">
        <v>298</v>
      </c>
      <c r="D846" s="46" t="s">
        <v>10</v>
      </c>
      <c r="E846" s="48" t="s">
        <v>453</v>
      </c>
      <c r="F846" s="47" t="s">
        <v>299</v>
      </c>
      <c r="G846" s="47" t="s">
        <v>234</v>
      </c>
      <c r="H846" s="5">
        <f t="shared" si="82"/>
        <v>-1000</v>
      </c>
      <c r="I846" s="20">
        <f t="shared" si="81"/>
        <v>1.9841269841269842</v>
      </c>
      <c r="K846" s="49" t="s">
        <v>154</v>
      </c>
      <c r="L846">
        <v>21</v>
      </c>
      <c r="M846" s="2">
        <v>504</v>
      </c>
    </row>
    <row r="847" spans="2:13" ht="12.75">
      <c r="B847" s="69">
        <v>1200</v>
      </c>
      <c r="C847" s="48" t="s">
        <v>300</v>
      </c>
      <c r="D847" s="46" t="s">
        <v>10</v>
      </c>
      <c r="E847" s="48" t="s">
        <v>453</v>
      </c>
      <c r="F847" s="47" t="s">
        <v>299</v>
      </c>
      <c r="G847" s="47" t="s">
        <v>234</v>
      </c>
      <c r="H847" s="5">
        <f t="shared" si="82"/>
        <v>-2200</v>
      </c>
      <c r="I847" s="20">
        <f t="shared" si="81"/>
        <v>2.380952380952381</v>
      </c>
      <c r="K847" s="49" t="s">
        <v>154</v>
      </c>
      <c r="L847">
        <v>21</v>
      </c>
      <c r="M847" s="2">
        <v>504</v>
      </c>
    </row>
    <row r="848" spans="2:13" ht="12.75">
      <c r="B848" s="69">
        <v>1000</v>
      </c>
      <c r="C848" s="48" t="s">
        <v>298</v>
      </c>
      <c r="D848" s="48" t="s">
        <v>10</v>
      </c>
      <c r="E848" s="48" t="s">
        <v>453</v>
      </c>
      <c r="F848" s="47" t="s">
        <v>299</v>
      </c>
      <c r="G848" s="47" t="s">
        <v>279</v>
      </c>
      <c r="H848" s="5">
        <f t="shared" si="82"/>
        <v>-3200</v>
      </c>
      <c r="I848" s="20">
        <f t="shared" si="81"/>
        <v>1.9841269841269842</v>
      </c>
      <c r="K848" s="49" t="s">
        <v>154</v>
      </c>
      <c r="L848">
        <v>21</v>
      </c>
      <c r="M848" s="2">
        <v>504</v>
      </c>
    </row>
    <row r="849" spans="1:13" s="80" customFormat="1" ht="12.75">
      <c r="A849" s="1"/>
      <c r="B849" s="69">
        <v>1100</v>
      </c>
      <c r="C849" s="48" t="s">
        <v>300</v>
      </c>
      <c r="D849" s="48" t="s">
        <v>10</v>
      </c>
      <c r="E849" s="48" t="s">
        <v>453</v>
      </c>
      <c r="F849" s="47" t="s">
        <v>299</v>
      </c>
      <c r="G849" s="47" t="s">
        <v>279</v>
      </c>
      <c r="H849" s="5">
        <f t="shared" si="82"/>
        <v>-4300</v>
      </c>
      <c r="I849" s="20">
        <f t="shared" si="81"/>
        <v>2.1825396825396823</v>
      </c>
      <c r="J849"/>
      <c r="K849" s="49" t="s">
        <v>154</v>
      </c>
      <c r="L849">
        <v>21</v>
      </c>
      <c r="M849" s="2">
        <v>504</v>
      </c>
    </row>
    <row r="850" spans="1:13" ht="12.75">
      <c r="A850" s="75"/>
      <c r="B850" s="466">
        <f>SUM(B846:B849)</f>
        <v>4300</v>
      </c>
      <c r="C850" s="75" t="s">
        <v>1139</v>
      </c>
      <c r="D850" s="75"/>
      <c r="E850" s="77"/>
      <c r="F850" s="78"/>
      <c r="G850" s="78"/>
      <c r="H850" s="76">
        <v>0</v>
      </c>
      <c r="I850" s="79">
        <f t="shared" si="81"/>
        <v>8.531746031746032</v>
      </c>
      <c r="J850" s="80"/>
      <c r="K850" s="80"/>
      <c r="L850" s="80"/>
      <c r="M850" s="2">
        <v>504</v>
      </c>
    </row>
    <row r="851" spans="2:13" ht="12.75">
      <c r="B851" s="69"/>
      <c r="H851" s="5">
        <f>H850-B851</f>
        <v>0</v>
      </c>
      <c r="I851" s="20">
        <f t="shared" si="81"/>
        <v>0</v>
      </c>
      <c r="M851" s="2">
        <v>504</v>
      </c>
    </row>
    <row r="852" spans="2:13" ht="12.75">
      <c r="B852" s="69"/>
      <c r="H852" s="5">
        <f>H851-B852</f>
        <v>0</v>
      </c>
      <c r="I852" s="20">
        <f t="shared" si="81"/>
        <v>0</v>
      </c>
      <c r="M852" s="2">
        <v>504</v>
      </c>
    </row>
    <row r="853" spans="2:13" ht="12.75">
      <c r="B853" s="69">
        <v>1300</v>
      </c>
      <c r="C853" s="48" t="s">
        <v>38</v>
      </c>
      <c r="D853" s="48" t="s">
        <v>10</v>
      </c>
      <c r="E853" s="48" t="s">
        <v>52</v>
      </c>
      <c r="F853" s="47" t="s">
        <v>299</v>
      </c>
      <c r="G853" s="47" t="s">
        <v>234</v>
      </c>
      <c r="H853" s="5">
        <f>H852-B853</f>
        <v>-1300</v>
      </c>
      <c r="I853" s="20">
        <f t="shared" si="81"/>
        <v>2.5793650793650795</v>
      </c>
      <c r="K853" s="49" t="s">
        <v>154</v>
      </c>
      <c r="L853">
        <v>21</v>
      </c>
      <c r="M853" s="2">
        <v>504</v>
      </c>
    </row>
    <row r="854" spans="1:13" s="80" customFormat="1" ht="12.75">
      <c r="A854" s="1"/>
      <c r="B854" s="69">
        <v>1600</v>
      </c>
      <c r="C854" s="48" t="s">
        <v>38</v>
      </c>
      <c r="D854" s="48" t="s">
        <v>10</v>
      </c>
      <c r="E854" s="48" t="s">
        <v>52</v>
      </c>
      <c r="F854" s="47" t="s">
        <v>299</v>
      </c>
      <c r="G854" s="47" t="s">
        <v>279</v>
      </c>
      <c r="H854" s="5">
        <f>H853-B854</f>
        <v>-2900</v>
      </c>
      <c r="I854" s="20">
        <f t="shared" si="81"/>
        <v>3.1746031746031744</v>
      </c>
      <c r="J854"/>
      <c r="K854" s="49" t="s">
        <v>154</v>
      </c>
      <c r="L854">
        <v>21</v>
      </c>
      <c r="M854" s="2">
        <v>504</v>
      </c>
    </row>
    <row r="855" spans="1:13" ht="12.75">
      <c r="A855" s="75"/>
      <c r="B855" s="466">
        <f>SUM(B853:B854)</f>
        <v>2900</v>
      </c>
      <c r="C855" s="75"/>
      <c r="D855" s="75"/>
      <c r="E855" s="77" t="s">
        <v>52</v>
      </c>
      <c r="F855" s="78"/>
      <c r="G855" s="78"/>
      <c r="H855" s="76">
        <v>0</v>
      </c>
      <c r="I855" s="79">
        <f t="shared" si="81"/>
        <v>5.753968253968254</v>
      </c>
      <c r="J855" s="80"/>
      <c r="K855" s="80"/>
      <c r="L855" s="80"/>
      <c r="M855" s="2">
        <v>504</v>
      </c>
    </row>
    <row r="856" spans="2:13" ht="12.75">
      <c r="B856" s="69"/>
      <c r="H856" s="5">
        <f>H855-B856</f>
        <v>0</v>
      </c>
      <c r="I856" s="20">
        <f t="shared" si="81"/>
        <v>0</v>
      </c>
      <c r="M856" s="2">
        <v>504</v>
      </c>
    </row>
    <row r="857" spans="8:13" ht="12.75">
      <c r="H857" s="5">
        <f>H856-B857</f>
        <v>0</v>
      </c>
      <c r="I857" s="20">
        <f t="shared" si="81"/>
        <v>0</v>
      </c>
      <c r="M857" s="2">
        <v>504</v>
      </c>
    </row>
    <row r="858" spans="8:13" ht="12.75">
      <c r="H858" s="5">
        <f>H857-B858</f>
        <v>0</v>
      </c>
      <c r="I858" s="20">
        <f t="shared" si="81"/>
        <v>0</v>
      </c>
      <c r="M858" s="2">
        <v>504</v>
      </c>
    </row>
    <row r="859" spans="1:256" s="73" customFormat="1" ht="12.75">
      <c r="A859" s="1"/>
      <c r="B859" s="5"/>
      <c r="C859" s="1"/>
      <c r="D859" s="1"/>
      <c r="E859" s="1"/>
      <c r="F859" s="25"/>
      <c r="G859" s="25"/>
      <c r="H859" s="5">
        <f>H858-B859</f>
        <v>0</v>
      </c>
      <c r="I859" s="20">
        <f t="shared" si="81"/>
        <v>0</v>
      </c>
      <c r="J859"/>
      <c r="K859"/>
      <c r="L859"/>
      <c r="M859" s="2">
        <v>504</v>
      </c>
      <c r="IV859" s="58">
        <f>SUM(A859:IU859)</f>
        <v>504</v>
      </c>
    </row>
    <row r="860" spans="1:13" ht="12.75">
      <c r="A860" s="58"/>
      <c r="B860" s="473">
        <f>+B869+B880+B891+B897+B904+B910</f>
        <v>65900</v>
      </c>
      <c r="C860" s="58" t="s">
        <v>301</v>
      </c>
      <c r="D860" s="58" t="s">
        <v>1058</v>
      </c>
      <c r="E860" s="58" t="s">
        <v>302</v>
      </c>
      <c r="F860" s="60" t="s">
        <v>303</v>
      </c>
      <c r="G860" s="60" t="s">
        <v>451</v>
      </c>
      <c r="H860" s="70"/>
      <c r="I860" s="72">
        <f t="shared" si="81"/>
        <v>130.75396825396825</v>
      </c>
      <c r="J860" s="73"/>
      <c r="K860" s="73"/>
      <c r="L860" s="73"/>
      <c r="M860" s="2">
        <v>504</v>
      </c>
    </row>
    <row r="861" spans="2:13" ht="12.75">
      <c r="B861" s="69"/>
      <c r="H861" s="5">
        <f aca="true" t="shared" si="83" ref="H861:H868">H860-B861</f>
        <v>0</v>
      </c>
      <c r="I861" s="20">
        <f t="shared" si="81"/>
        <v>0</v>
      </c>
      <c r="M861" s="2">
        <v>504</v>
      </c>
    </row>
    <row r="862" spans="2:13" ht="12.75">
      <c r="B862" s="69">
        <v>2000</v>
      </c>
      <c r="C862" s="1" t="s">
        <v>11</v>
      </c>
      <c r="D862" s="1" t="s">
        <v>10</v>
      </c>
      <c r="E862" s="1" t="s">
        <v>22</v>
      </c>
      <c r="F862" s="53" t="s">
        <v>304</v>
      </c>
      <c r="G862" s="25" t="s">
        <v>236</v>
      </c>
      <c r="H862" s="5">
        <f>H861-B862</f>
        <v>-2000</v>
      </c>
      <c r="I862" s="20">
        <f>+B862/M862</f>
        <v>3.9682539682539684</v>
      </c>
      <c r="K862" t="s">
        <v>11</v>
      </c>
      <c r="L862">
        <v>22</v>
      </c>
      <c r="M862" s="2">
        <v>504</v>
      </c>
    </row>
    <row r="863" spans="2:13" ht="12.75">
      <c r="B863" s="69">
        <v>2500</v>
      </c>
      <c r="C863" s="1" t="s">
        <v>11</v>
      </c>
      <c r="D863" s="1" t="s">
        <v>10</v>
      </c>
      <c r="E863" s="1" t="s">
        <v>65</v>
      </c>
      <c r="F863" s="54" t="s">
        <v>305</v>
      </c>
      <c r="G863" s="25" t="s">
        <v>249</v>
      </c>
      <c r="H863" s="5">
        <f>H862-B863</f>
        <v>-4500</v>
      </c>
      <c r="I863" s="20">
        <f>+B863/M863</f>
        <v>4.9603174603174605</v>
      </c>
      <c r="K863" t="s">
        <v>11</v>
      </c>
      <c r="L863">
        <v>22</v>
      </c>
      <c r="M863" s="2">
        <v>504</v>
      </c>
    </row>
    <row r="864" spans="2:13" ht="12.75">
      <c r="B864" s="69">
        <v>2500</v>
      </c>
      <c r="C864" s="1" t="s">
        <v>11</v>
      </c>
      <c r="D864" s="1" t="s">
        <v>10</v>
      </c>
      <c r="E864" s="1" t="s">
        <v>65</v>
      </c>
      <c r="F864" s="54" t="s">
        <v>306</v>
      </c>
      <c r="G864" s="25" t="s">
        <v>307</v>
      </c>
      <c r="H864" s="5">
        <f t="shared" si="83"/>
        <v>-7000</v>
      </c>
      <c r="I864" s="20">
        <v>5</v>
      </c>
      <c r="K864" t="s">
        <v>11</v>
      </c>
      <c r="L864">
        <v>22</v>
      </c>
      <c r="M864" s="2">
        <v>504</v>
      </c>
    </row>
    <row r="865" spans="2:13" ht="12.75">
      <c r="B865" s="69">
        <v>2500</v>
      </c>
      <c r="C865" s="1" t="s">
        <v>11</v>
      </c>
      <c r="D865" s="1" t="s">
        <v>10</v>
      </c>
      <c r="E865" s="1" t="s">
        <v>65</v>
      </c>
      <c r="F865" s="55" t="s">
        <v>308</v>
      </c>
      <c r="G865" s="25" t="s">
        <v>309</v>
      </c>
      <c r="H865" s="5">
        <f t="shared" si="83"/>
        <v>-9500</v>
      </c>
      <c r="I865" s="20">
        <v>5</v>
      </c>
      <c r="K865" t="s">
        <v>11</v>
      </c>
      <c r="L865">
        <v>22</v>
      </c>
      <c r="M865" s="2">
        <v>504</v>
      </c>
    </row>
    <row r="866" spans="2:13" ht="12.75">
      <c r="B866" s="69">
        <v>2500</v>
      </c>
      <c r="C866" s="1" t="s">
        <v>11</v>
      </c>
      <c r="D866" s="1" t="s">
        <v>10</v>
      </c>
      <c r="E866" s="1" t="s">
        <v>65</v>
      </c>
      <c r="F866" s="55" t="s">
        <v>310</v>
      </c>
      <c r="G866" s="25" t="s">
        <v>311</v>
      </c>
      <c r="H866" s="5">
        <f t="shared" si="83"/>
        <v>-12000</v>
      </c>
      <c r="I866" s="20">
        <v>5</v>
      </c>
      <c r="K866" t="s">
        <v>11</v>
      </c>
      <c r="L866">
        <v>22</v>
      </c>
      <c r="M866" s="2">
        <v>504</v>
      </c>
    </row>
    <row r="867" spans="2:13" ht="12.75">
      <c r="B867" s="69">
        <v>2500</v>
      </c>
      <c r="C867" s="1" t="s">
        <v>11</v>
      </c>
      <c r="D867" s="1" t="s">
        <v>10</v>
      </c>
      <c r="E867" s="1" t="s">
        <v>65</v>
      </c>
      <c r="F867" s="54" t="s">
        <v>312</v>
      </c>
      <c r="G867" s="25" t="s">
        <v>313</v>
      </c>
      <c r="H867" s="5">
        <f t="shared" si="83"/>
        <v>-14500</v>
      </c>
      <c r="I867" s="20">
        <v>5</v>
      </c>
      <c r="K867" t="s">
        <v>11</v>
      </c>
      <c r="L867">
        <v>22</v>
      </c>
      <c r="M867" s="2">
        <v>504</v>
      </c>
    </row>
    <row r="868" spans="1:13" s="44" customFormat="1" ht="12.75">
      <c r="A868" s="1"/>
      <c r="B868" s="69">
        <v>2500</v>
      </c>
      <c r="C868" s="1" t="s">
        <v>11</v>
      </c>
      <c r="D868" s="1" t="s">
        <v>10</v>
      </c>
      <c r="E868" s="1" t="s">
        <v>65</v>
      </c>
      <c r="F868" s="54" t="s">
        <v>314</v>
      </c>
      <c r="G868" s="25" t="s">
        <v>315</v>
      </c>
      <c r="H868" s="5">
        <f t="shared" si="83"/>
        <v>-17000</v>
      </c>
      <c r="I868" s="20">
        <v>5</v>
      </c>
      <c r="J868"/>
      <c r="K868" t="s">
        <v>11</v>
      </c>
      <c r="L868">
        <v>22</v>
      </c>
      <c r="M868" s="2">
        <v>504</v>
      </c>
    </row>
    <row r="869" spans="1:13" ht="12.75">
      <c r="A869" s="9"/>
      <c r="B869" s="465">
        <f>SUM(B862:B868)</f>
        <v>17000</v>
      </c>
      <c r="C869" s="9" t="s">
        <v>11</v>
      </c>
      <c r="D869" s="9"/>
      <c r="E869" s="9"/>
      <c r="F869" s="16"/>
      <c r="G869" s="16"/>
      <c r="H869" s="42">
        <v>0</v>
      </c>
      <c r="I869" s="43">
        <f aca="true" t="shared" si="84" ref="I869:I880">+B869/M869</f>
        <v>33.73015873015873</v>
      </c>
      <c r="J869" s="44"/>
      <c r="K869" s="44"/>
      <c r="L869" s="44"/>
      <c r="M869" s="2">
        <v>504</v>
      </c>
    </row>
    <row r="870" spans="2:13" ht="12.75">
      <c r="B870" s="69"/>
      <c r="H870" s="5">
        <f aca="true" t="shared" si="85" ref="H870:H879">H869-B870</f>
        <v>0</v>
      </c>
      <c r="I870" s="20">
        <f t="shared" si="84"/>
        <v>0</v>
      </c>
      <c r="M870" s="2">
        <v>504</v>
      </c>
    </row>
    <row r="871" spans="2:13" ht="12.75">
      <c r="B871" s="69"/>
      <c r="H871" s="5">
        <f t="shared" si="85"/>
        <v>0</v>
      </c>
      <c r="I871" s="20">
        <f t="shared" si="84"/>
        <v>0</v>
      </c>
      <c r="M871" s="2">
        <v>504</v>
      </c>
    </row>
    <row r="872" spans="2:13" ht="12.75">
      <c r="B872" s="245">
        <v>2500</v>
      </c>
      <c r="C872" s="46" t="s">
        <v>1115</v>
      </c>
      <c r="D872" s="10" t="s">
        <v>74</v>
      </c>
      <c r="E872" s="46" t="s">
        <v>453</v>
      </c>
      <c r="F872" s="47" t="s">
        <v>316</v>
      </c>
      <c r="G872" s="39" t="s">
        <v>249</v>
      </c>
      <c r="H872" s="5">
        <f t="shared" si="85"/>
        <v>-2500</v>
      </c>
      <c r="I872" s="20">
        <f t="shared" si="84"/>
        <v>4.9603174603174605</v>
      </c>
      <c r="K872" t="s">
        <v>65</v>
      </c>
      <c r="L872">
        <v>22</v>
      </c>
      <c r="M872" s="2">
        <v>504</v>
      </c>
    </row>
    <row r="873" spans="2:13" ht="12.75">
      <c r="B873" s="245">
        <v>1000</v>
      </c>
      <c r="C873" s="46" t="s">
        <v>317</v>
      </c>
      <c r="D873" s="10" t="s">
        <v>74</v>
      </c>
      <c r="E873" s="46" t="s">
        <v>453</v>
      </c>
      <c r="F873" s="47" t="s">
        <v>318</v>
      </c>
      <c r="G873" s="39" t="s">
        <v>249</v>
      </c>
      <c r="H873" s="5">
        <f t="shared" si="85"/>
        <v>-3500</v>
      </c>
      <c r="I873" s="20">
        <f t="shared" si="84"/>
        <v>1.9841269841269842</v>
      </c>
      <c r="K873" t="s">
        <v>65</v>
      </c>
      <c r="L873">
        <v>22</v>
      </c>
      <c r="M873" s="2">
        <v>504</v>
      </c>
    </row>
    <row r="874" spans="2:14" ht="12.75">
      <c r="B874" s="245">
        <v>1000</v>
      </c>
      <c r="C874" s="46" t="s">
        <v>319</v>
      </c>
      <c r="D874" s="10" t="s">
        <v>74</v>
      </c>
      <c r="E874" s="46" t="s">
        <v>453</v>
      </c>
      <c r="F874" s="47" t="s">
        <v>318</v>
      </c>
      <c r="G874" s="39" t="s">
        <v>249</v>
      </c>
      <c r="H874" s="5">
        <f t="shared" si="85"/>
        <v>-4500</v>
      </c>
      <c r="I874" s="20">
        <f t="shared" si="84"/>
        <v>1.9841269841269842</v>
      </c>
      <c r="K874" t="s">
        <v>65</v>
      </c>
      <c r="L874">
        <v>22</v>
      </c>
      <c r="M874" s="2">
        <v>504</v>
      </c>
      <c r="N874" s="51"/>
    </row>
    <row r="875" spans="2:14" ht="12.75">
      <c r="B875" s="245">
        <v>3500</v>
      </c>
      <c r="C875" s="46" t="s">
        <v>320</v>
      </c>
      <c r="D875" s="10" t="s">
        <v>74</v>
      </c>
      <c r="E875" s="46" t="s">
        <v>453</v>
      </c>
      <c r="F875" s="47" t="s">
        <v>318</v>
      </c>
      <c r="G875" s="39" t="s">
        <v>307</v>
      </c>
      <c r="H875" s="5">
        <f t="shared" si="85"/>
        <v>-8000</v>
      </c>
      <c r="I875" s="20">
        <f t="shared" si="84"/>
        <v>6.944444444444445</v>
      </c>
      <c r="K875" t="s">
        <v>65</v>
      </c>
      <c r="L875">
        <v>22</v>
      </c>
      <c r="M875" s="2">
        <v>504</v>
      </c>
      <c r="N875" s="51"/>
    </row>
    <row r="876" spans="2:14" ht="12.75">
      <c r="B876" s="245">
        <v>3500</v>
      </c>
      <c r="C876" s="46" t="s">
        <v>321</v>
      </c>
      <c r="D876" s="10" t="s">
        <v>74</v>
      </c>
      <c r="E876" s="46" t="s">
        <v>453</v>
      </c>
      <c r="F876" s="47" t="s">
        <v>318</v>
      </c>
      <c r="G876" s="39" t="s">
        <v>307</v>
      </c>
      <c r="H876" s="5">
        <f t="shared" si="85"/>
        <v>-11500</v>
      </c>
      <c r="I876" s="20">
        <f t="shared" si="84"/>
        <v>6.944444444444445</v>
      </c>
      <c r="K876" t="s">
        <v>65</v>
      </c>
      <c r="L876">
        <v>22</v>
      </c>
      <c r="M876" s="2">
        <v>504</v>
      </c>
      <c r="N876" s="51"/>
    </row>
    <row r="877" spans="2:14" ht="12.75">
      <c r="B877" s="245">
        <v>2500</v>
      </c>
      <c r="C877" s="46" t="s">
        <v>322</v>
      </c>
      <c r="D877" s="10" t="s">
        <v>74</v>
      </c>
      <c r="E877" s="46" t="s">
        <v>453</v>
      </c>
      <c r="F877" s="47" t="s">
        <v>318</v>
      </c>
      <c r="G877" s="39" t="s">
        <v>309</v>
      </c>
      <c r="H877" s="5">
        <f t="shared" si="85"/>
        <v>-14000</v>
      </c>
      <c r="I877" s="20">
        <f t="shared" si="84"/>
        <v>4.9603174603174605</v>
      </c>
      <c r="K877" t="s">
        <v>65</v>
      </c>
      <c r="L877">
        <v>22</v>
      </c>
      <c r="M877" s="2">
        <v>504</v>
      </c>
      <c r="N877" s="51"/>
    </row>
    <row r="878" spans="2:14" ht="12.75">
      <c r="B878" s="245">
        <v>2500</v>
      </c>
      <c r="C878" s="46" t="s">
        <v>323</v>
      </c>
      <c r="D878" s="10" t="s">
        <v>74</v>
      </c>
      <c r="E878" s="46" t="s">
        <v>453</v>
      </c>
      <c r="F878" s="47" t="s">
        <v>318</v>
      </c>
      <c r="G878" s="39" t="s">
        <v>309</v>
      </c>
      <c r="H878" s="5">
        <f t="shared" si="85"/>
        <v>-16500</v>
      </c>
      <c r="I878" s="20">
        <f t="shared" si="84"/>
        <v>4.9603174603174605</v>
      </c>
      <c r="K878" t="s">
        <v>65</v>
      </c>
      <c r="L878">
        <v>22</v>
      </c>
      <c r="M878" s="2">
        <v>504</v>
      </c>
      <c r="N878" s="51"/>
    </row>
    <row r="879" spans="1:13" s="80" customFormat="1" ht="12.75">
      <c r="A879" s="1"/>
      <c r="B879" s="245">
        <v>2500</v>
      </c>
      <c r="C879" s="46" t="s">
        <v>1116</v>
      </c>
      <c r="D879" s="10" t="s">
        <v>74</v>
      </c>
      <c r="E879" s="46" t="s">
        <v>453</v>
      </c>
      <c r="F879" s="47" t="s">
        <v>318</v>
      </c>
      <c r="G879" s="39" t="s">
        <v>311</v>
      </c>
      <c r="H879" s="5">
        <f t="shared" si="85"/>
        <v>-19000</v>
      </c>
      <c r="I879" s="20">
        <f t="shared" si="84"/>
        <v>4.9603174603174605</v>
      </c>
      <c r="J879"/>
      <c r="K879" t="s">
        <v>65</v>
      </c>
      <c r="L879">
        <v>22</v>
      </c>
      <c r="M879" s="2">
        <v>504</v>
      </c>
    </row>
    <row r="880" spans="1:13" s="13" customFormat="1" ht="12.75">
      <c r="A880" s="75"/>
      <c r="B880" s="466">
        <f>SUM(B872:B879)</f>
        <v>19000</v>
      </c>
      <c r="C880" s="77" t="s">
        <v>1139</v>
      </c>
      <c r="D880" s="75"/>
      <c r="E880" s="75"/>
      <c r="F880" s="78"/>
      <c r="G880" s="78"/>
      <c r="H880" s="76">
        <v>0</v>
      </c>
      <c r="I880" s="79">
        <f t="shared" si="84"/>
        <v>37.698412698412696</v>
      </c>
      <c r="J880" s="80"/>
      <c r="K880" s="80"/>
      <c r="L880" s="80"/>
      <c r="M880" s="2">
        <v>504</v>
      </c>
    </row>
    <row r="881" spans="1:13" s="13" customFormat="1" ht="12.75">
      <c r="A881" s="10"/>
      <c r="B881" s="245"/>
      <c r="C881" s="46"/>
      <c r="D881" s="10"/>
      <c r="E881" s="10"/>
      <c r="F881" s="28"/>
      <c r="G881" s="28"/>
      <c r="H881" s="5">
        <f aca="true" t="shared" si="86" ref="H881:H890">H880-B881</f>
        <v>0</v>
      </c>
      <c r="I881" s="67"/>
      <c r="M881" s="2">
        <v>504</v>
      </c>
    </row>
    <row r="882" spans="1:13" ht="12.75">
      <c r="A882" s="10"/>
      <c r="B882" s="245"/>
      <c r="C882" s="46"/>
      <c r="D882" s="10"/>
      <c r="E882" s="10"/>
      <c r="F882" s="28"/>
      <c r="G882" s="28"/>
      <c r="H882" s="5">
        <f t="shared" si="86"/>
        <v>0</v>
      </c>
      <c r="I882" s="67"/>
      <c r="J882" s="13"/>
      <c r="K882" s="13"/>
      <c r="L882" s="13"/>
      <c r="M882" s="2">
        <v>504</v>
      </c>
    </row>
    <row r="883" spans="2:13" ht="12.75">
      <c r="B883" s="69">
        <v>1300</v>
      </c>
      <c r="C883" s="1" t="s">
        <v>38</v>
      </c>
      <c r="D883" s="1" t="s">
        <v>82</v>
      </c>
      <c r="E883" s="1" t="s">
        <v>52</v>
      </c>
      <c r="F883" s="25" t="s">
        <v>318</v>
      </c>
      <c r="G883" s="25" t="s">
        <v>236</v>
      </c>
      <c r="H883" s="5">
        <f t="shared" si="86"/>
        <v>-1300</v>
      </c>
      <c r="I883" s="20">
        <f aca="true" t="shared" si="87" ref="I883:I896">+B883/M883</f>
        <v>2.5793650793650795</v>
      </c>
      <c r="K883" t="s">
        <v>65</v>
      </c>
      <c r="L883">
        <v>22</v>
      </c>
      <c r="M883" s="2">
        <v>504</v>
      </c>
    </row>
    <row r="884" spans="2:13" ht="12.75">
      <c r="B884" s="69">
        <v>1400</v>
      </c>
      <c r="C884" s="46" t="s">
        <v>38</v>
      </c>
      <c r="D884" s="10" t="s">
        <v>82</v>
      </c>
      <c r="E884" s="1" t="s">
        <v>52</v>
      </c>
      <c r="F884" s="25" t="s">
        <v>318</v>
      </c>
      <c r="G884" s="25" t="s">
        <v>238</v>
      </c>
      <c r="H884" s="5">
        <f t="shared" si="86"/>
        <v>-2700</v>
      </c>
      <c r="I884" s="20">
        <f t="shared" si="87"/>
        <v>2.7777777777777777</v>
      </c>
      <c r="K884" t="s">
        <v>65</v>
      </c>
      <c r="L884">
        <v>22</v>
      </c>
      <c r="M884" s="2">
        <v>504</v>
      </c>
    </row>
    <row r="885" spans="2:13" ht="12.75">
      <c r="B885" s="69">
        <v>1500</v>
      </c>
      <c r="C885" s="46" t="s">
        <v>38</v>
      </c>
      <c r="D885" s="10" t="s">
        <v>82</v>
      </c>
      <c r="E885" s="1" t="s">
        <v>52</v>
      </c>
      <c r="F885" s="25" t="s">
        <v>318</v>
      </c>
      <c r="G885" s="25" t="s">
        <v>249</v>
      </c>
      <c r="H885" s="5">
        <f t="shared" si="86"/>
        <v>-4200</v>
      </c>
      <c r="I885" s="20">
        <f t="shared" si="87"/>
        <v>2.9761904761904763</v>
      </c>
      <c r="J885" s="13"/>
      <c r="K885" t="s">
        <v>65</v>
      </c>
      <c r="L885">
        <v>22</v>
      </c>
      <c r="M885" s="2">
        <v>504</v>
      </c>
    </row>
    <row r="886" spans="2:13" ht="12.75">
      <c r="B886" s="69">
        <v>1000</v>
      </c>
      <c r="C886" s="46" t="s">
        <v>38</v>
      </c>
      <c r="D886" s="10" t="s">
        <v>82</v>
      </c>
      <c r="E886" s="1" t="s">
        <v>52</v>
      </c>
      <c r="F886" s="25" t="s">
        <v>318</v>
      </c>
      <c r="G886" s="25" t="s">
        <v>307</v>
      </c>
      <c r="H886" s="5">
        <f t="shared" si="86"/>
        <v>-5200</v>
      </c>
      <c r="I886" s="20">
        <f t="shared" si="87"/>
        <v>1.9841269841269842</v>
      </c>
      <c r="J886" s="13"/>
      <c r="K886" t="s">
        <v>65</v>
      </c>
      <c r="L886">
        <v>22</v>
      </c>
      <c r="M886" s="2">
        <v>504</v>
      </c>
    </row>
    <row r="887" spans="2:13" ht="12.75">
      <c r="B887" s="69">
        <v>1000</v>
      </c>
      <c r="C887" s="46" t="s">
        <v>38</v>
      </c>
      <c r="D887" s="10" t="s">
        <v>82</v>
      </c>
      <c r="E887" s="1" t="s">
        <v>52</v>
      </c>
      <c r="F887" s="25" t="s">
        <v>318</v>
      </c>
      <c r="G887" s="25" t="s">
        <v>309</v>
      </c>
      <c r="H887" s="5">
        <f t="shared" si="86"/>
        <v>-6200</v>
      </c>
      <c r="I887" s="20">
        <f t="shared" si="87"/>
        <v>1.9841269841269842</v>
      </c>
      <c r="J887" s="13"/>
      <c r="K887" t="s">
        <v>65</v>
      </c>
      <c r="L887">
        <v>22</v>
      </c>
      <c r="M887" s="2">
        <v>504</v>
      </c>
    </row>
    <row r="888" spans="2:13" ht="12.75">
      <c r="B888" s="69">
        <v>1000</v>
      </c>
      <c r="C888" s="46" t="s">
        <v>38</v>
      </c>
      <c r="D888" s="10" t="s">
        <v>82</v>
      </c>
      <c r="E888" s="1" t="s">
        <v>52</v>
      </c>
      <c r="F888" s="25" t="s">
        <v>318</v>
      </c>
      <c r="G888" s="25" t="s">
        <v>311</v>
      </c>
      <c r="H888" s="5">
        <f t="shared" si="86"/>
        <v>-7200</v>
      </c>
      <c r="I888" s="20">
        <f t="shared" si="87"/>
        <v>1.9841269841269842</v>
      </c>
      <c r="J888" s="13"/>
      <c r="K888" t="s">
        <v>65</v>
      </c>
      <c r="L888">
        <v>22</v>
      </c>
      <c r="M888" s="2">
        <v>504</v>
      </c>
    </row>
    <row r="889" spans="2:13" ht="12.75">
      <c r="B889" s="69">
        <v>1400</v>
      </c>
      <c r="C889" s="46" t="s">
        <v>38</v>
      </c>
      <c r="D889" s="10" t="s">
        <v>82</v>
      </c>
      <c r="E889" s="1" t="s">
        <v>52</v>
      </c>
      <c r="F889" s="25" t="s">
        <v>318</v>
      </c>
      <c r="G889" s="25" t="s">
        <v>313</v>
      </c>
      <c r="H889" s="5">
        <f t="shared" si="86"/>
        <v>-8600</v>
      </c>
      <c r="I889" s="20">
        <f t="shared" si="87"/>
        <v>2.7777777777777777</v>
      </c>
      <c r="K889" t="s">
        <v>65</v>
      </c>
      <c r="L889">
        <v>22</v>
      </c>
      <c r="M889" s="2">
        <v>504</v>
      </c>
    </row>
    <row r="890" spans="1:13" s="44" customFormat="1" ht="12.75">
      <c r="A890" s="1"/>
      <c r="B890" s="69">
        <v>1300</v>
      </c>
      <c r="C890" s="46" t="s">
        <v>38</v>
      </c>
      <c r="D890" s="10" t="s">
        <v>82</v>
      </c>
      <c r="E890" s="1" t="s">
        <v>52</v>
      </c>
      <c r="F890" s="25" t="s">
        <v>318</v>
      </c>
      <c r="G890" s="25" t="s">
        <v>315</v>
      </c>
      <c r="H890" s="5">
        <f t="shared" si="86"/>
        <v>-9900</v>
      </c>
      <c r="I890" s="20">
        <f t="shared" si="87"/>
        <v>2.5793650793650795</v>
      </c>
      <c r="J890"/>
      <c r="K890" t="s">
        <v>65</v>
      </c>
      <c r="L890">
        <v>22</v>
      </c>
      <c r="M890" s="2">
        <v>504</v>
      </c>
    </row>
    <row r="891" spans="1:13" ht="12.75">
      <c r="A891" s="9"/>
      <c r="B891" s="465">
        <f>SUM(B883:B890)</f>
        <v>9900</v>
      </c>
      <c r="C891" s="9"/>
      <c r="D891" s="9"/>
      <c r="E891" s="9" t="s">
        <v>52</v>
      </c>
      <c r="F891" s="16"/>
      <c r="G891" s="16"/>
      <c r="H891" s="42">
        <v>0</v>
      </c>
      <c r="I891" s="43">
        <f t="shared" si="87"/>
        <v>19.642857142857142</v>
      </c>
      <c r="J891" s="44"/>
      <c r="K891" s="44"/>
      <c r="L891" s="44"/>
      <c r="M891" s="2">
        <v>504</v>
      </c>
    </row>
    <row r="892" spans="2:13" ht="12.75">
      <c r="B892" s="69"/>
      <c r="C892" s="46"/>
      <c r="D892" s="10"/>
      <c r="H892" s="27">
        <f>H891-B892</f>
        <v>0</v>
      </c>
      <c r="I892" s="20">
        <f t="shared" si="87"/>
        <v>0</v>
      </c>
      <c r="M892" s="2">
        <v>504</v>
      </c>
    </row>
    <row r="893" spans="2:13" ht="12.75">
      <c r="B893" s="69"/>
      <c r="D893" s="10"/>
      <c r="H893" s="5">
        <f>H892-B893</f>
        <v>0</v>
      </c>
      <c r="I893" s="20">
        <f t="shared" si="87"/>
        <v>0</v>
      </c>
      <c r="M893" s="2">
        <v>504</v>
      </c>
    </row>
    <row r="894" spans="1:13" ht="12.75">
      <c r="A894" s="10"/>
      <c r="B894" s="69">
        <v>3000</v>
      </c>
      <c r="C894" s="1" t="s">
        <v>39</v>
      </c>
      <c r="D894" s="10" t="s">
        <v>82</v>
      </c>
      <c r="E894" s="1" t="s">
        <v>453</v>
      </c>
      <c r="F894" s="25" t="s">
        <v>324</v>
      </c>
      <c r="G894" s="25" t="s">
        <v>307</v>
      </c>
      <c r="H894" s="5">
        <f>H893-B894</f>
        <v>-3000</v>
      </c>
      <c r="I894" s="20">
        <f t="shared" si="87"/>
        <v>5.9523809523809526</v>
      </c>
      <c r="K894" t="s">
        <v>65</v>
      </c>
      <c r="L894">
        <v>22</v>
      </c>
      <c r="M894" s="2">
        <v>504</v>
      </c>
    </row>
    <row r="895" spans="2:13" ht="12.75">
      <c r="B895" s="69">
        <v>3000</v>
      </c>
      <c r="C895" s="1" t="s">
        <v>39</v>
      </c>
      <c r="D895" s="10" t="s">
        <v>82</v>
      </c>
      <c r="E895" s="1" t="s">
        <v>453</v>
      </c>
      <c r="F895" s="25" t="s">
        <v>324</v>
      </c>
      <c r="G895" s="25" t="s">
        <v>309</v>
      </c>
      <c r="H895" s="5">
        <f>H894-B895</f>
        <v>-6000</v>
      </c>
      <c r="I895" s="20">
        <f t="shared" si="87"/>
        <v>5.9523809523809526</v>
      </c>
      <c r="K895" t="s">
        <v>65</v>
      </c>
      <c r="L895">
        <v>22</v>
      </c>
      <c r="M895" s="2">
        <v>504</v>
      </c>
    </row>
    <row r="896" spans="1:13" s="80" customFormat="1" ht="12.75">
      <c r="A896" s="1"/>
      <c r="B896" s="69">
        <v>3000</v>
      </c>
      <c r="C896" s="1" t="s">
        <v>39</v>
      </c>
      <c r="D896" s="10" t="s">
        <v>82</v>
      </c>
      <c r="E896" s="1" t="s">
        <v>453</v>
      </c>
      <c r="F896" s="25" t="s">
        <v>324</v>
      </c>
      <c r="G896" s="25" t="s">
        <v>311</v>
      </c>
      <c r="H896" s="5">
        <f>H895-B896</f>
        <v>-9000</v>
      </c>
      <c r="I896" s="20">
        <f t="shared" si="87"/>
        <v>5.9523809523809526</v>
      </c>
      <c r="J896"/>
      <c r="K896" t="s">
        <v>65</v>
      </c>
      <c r="L896">
        <v>22</v>
      </c>
      <c r="M896" s="2">
        <v>504</v>
      </c>
    </row>
    <row r="897" spans="1:13" s="44" customFormat="1" ht="12.75">
      <c r="A897" s="75"/>
      <c r="B897" s="466">
        <f>SUM(B894:B896)</f>
        <v>9000</v>
      </c>
      <c r="C897" s="75" t="s">
        <v>39</v>
      </c>
      <c r="D897" s="75"/>
      <c r="E897" s="75"/>
      <c r="F897" s="78"/>
      <c r="G897" s="78"/>
      <c r="H897" s="42">
        <v>0</v>
      </c>
      <c r="I897" s="43">
        <f>+B897/M897</f>
        <v>17.857142857142858</v>
      </c>
      <c r="J897" s="80"/>
      <c r="K897" s="80"/>
      <c r="L897" s="80"/>
      <c r="M897" s="45">
        <v>504</v>
      </c>
    </row>
    <row r="898" spans="2:13" ht="12.75">
      <c r="B898" s="69"/>
      <c r="D898" s="10"/>
      <c r="H898" s="5">
        <f>H897-B898</f>
        <v>0</v>
      </c>
      <c r="I898" s="20">
        <f>+B898/M898</f>
        <v>0</v>
      </c>
      <c r="M898" s="2">
        <v>504</v>
      </c>
    </row>
    <row r="899" spans="1:13" s="13" customFormat="1" ht="12.75">
      <c r="A899" s="1"/>
      <c r="B899" s="69"/>
      <c r="C899" s="1"/>
      <c r="D899" s="10"/>
      <c r="E899" s="1"/>
      <c r="F899" s="25"/>
      <c r="G899" s="25"/>
      <c r="H899" s="5">
        <f>H898-B899</f>
        <v>0</v>
      </c>
      <c r="I899" s="20">
        <f>+B899/M899</f>
        <v>0</v>
      </c>
      <c r="J899"/>
      <c r="K899"/>
      <c r="L899"/>
      <c r="M899" s="2">
        <v>504</v>
      </c>
    </row>
    <row r="900" spans="1:13" s="13" customFormat="1" ht="12.75">
      <c r="A900" s="10"/>
      <c r="B900" s="245">
        <v>2000</v>
      </c>
      <c r="C900" s="10" t="s">
        <v>41</v>
      </c>
      <c r="D900" s="10" t="s">
        <v>10</v>
      </c>
      <c r="E900" s="10" t="s">
        <v>453</v>
      </c>
      <c r="F900" s="47" t="s">
        <v>318</v>
      </c>
      <c r="G900" s="28" t="s">
        <v>249</v>
      </c>
      <c r="H900" s="5">
        <f>H899-B900</f>
        <v>-2000</v>
      </c>
      <c r="I900" s="20">
        <f>+B900/M900</f>
        <v>3.9682539682539684</v>
      </c>
      <c r="K900" s="13" t="s">
        <v>65</v>
      </c>
      <c r="L900" s="13">
        <v>22</v>
      </c>
      <c r="M900" s="2">
        <v>504</v>
      </c>
    </row>
    <row r="901" spans="1:13" s="13" customFormat="1" ht="12.75">
      <c r="A901" s="10"/>
      <c r="B901" s="245">
        <v>2000</v>
      </c>
      <c r="C901" s="10" t="s">
        <v>41</v>
      </c>
      <c r="D901" s="10" t="s">
        <v>10</v>
      </c>
      <c r="E901" s="10" t="s">
        <v>453</v>
      </c>
      <c r="F901" s="47" t="s">
        <v>318</v>
      </c>
      <c r="G901" s="28" t="s">
        <v>307</v>
      </c>
      <c r="H901" s="5">
        <f>H900-B901</f>
        <v>-4000</v>
      </c>
      <c r="I901" s="20">
        <f>+B901/M901</f>
        <v>3.9682539682539684</v>
      </c>
      <c r="K901" s="13" t="s">
        <v>65</v>
      </c>
      <c r="L901" s="13">
        <v>22</v>
      </c>
      <c r="M901" s="2">
        <v>504</v>
      </c>
    </row>
    <row r="902" spans="1:13" s="13" customFormat="1" ht="12.75">
      <c r="A902" s="10"/>
      <c r="B902" s="245">
        <v>2000</v>
      </c>
      <c r="C902" s="10" t="s">
        <v>41</v>
      </c>
      <c r="D902" s="10" t="s">
        <v>10</v>
      </c>
      <c r="E902" s="10" t="s">
        <v>453</v>
      </c>
      <c r="F902" s="47" t="s">
        <v>318</v>
      </c>
      <c r="G902" s="28" t="s">
        <v>309</v>
      </c>
      <c r="H902" s="5">
        <v>-6000</v>
      </c>
      <c r="I902" s="67">
        <f aca="true" t="shared" si="88" ref="I902:I916">+B902/M902</f>
        <v>3.9682539682539684</v>
      </c>
      <c r="K902" s="13" t="s">
        <v>65</v>
      </c>
      <c r="L902" s="13">
        <v>22</v>
      </c>
      <c r="M902" s="2">
        <v>504</v>
      </c>
    </row>
    <row r="903" spans="1:13" s="80" customFormat="1" ht="12.75">
      <c r="A903" s="10"/>
      <c r="B903" s="245">
        <v>2000</v>
      </c>
      <c r="C903" s="10" t="s">
        <v>41</v>
      </c>
      <c r="D903" s="10" t="s">
        <v>10</v>
      </c>
      <c r="E903" s="10" t="s">
        <v>453</v>
      </c>
      <c r="F903" s="47" t="s">
        <v>318</v>
      </c>
      <c r="G903" s="28" t="s">
        <v>311</v>
      </c>
      <c r="H903" s="5">
        <v>-8000</v>
      </c>
      <c r="I903" s="67">
        <f t="shared" si="88"/>
        <v>3.9682539682539684</v>
      </c>
      <c r="J903" s="13"/>
      <c r="K903" s="13" t="s">
        <v>65</v>
      </c>
      <c r="L903" s="13">
        <v>22</v>
      </c>
      <c r="M903" s="2">
        <v>504</v>
      </c>
    </row>
    <row r="904" spans="1:13" ht="12.75">
      <c r="A904" s="75"/>
      <c r="B904" s="466">
        <f>SUM(B900:B903)</f>
        <v>8000</v>
      </c>
      <c r="C904" s="77" t="s">
        <v>41</v>
      </c>
      <c r="D904" s="75"/>
      <c r="E904" s="75"/>
      <c r="F904" s="78"/>
      <c r="G904" s="78"/>
      <c r="H904" s="76">
        <v>0</v>
      </c>
      <c r="I904" s="79">
        <f t="shared" si="88"/>
        <v>15.873015873015873</v>
      </c>
      <c r="J904" s="80"/>
      <c r="K904" s="80"/>
      <c r="L904" s="80"/>
      <c r="M904" s="2">
        <v>504</v>
      </c>
    </row>
    <row r="905" spans="4:13" ht="12.75">
      <c r="D905" s="10"/>
      <c r="H905" s="5">
        <f>H904-B905</f>
        <v>0</v>
      </c>
      <c r="I905" s="20">
        <f t="shared" si="88"/>
        <v>0</v>
      </c>
      <c r="M905" s="2">
        <v>504</v>
      </c>
    </row>
    <row r="906" spans="4:256" ht="12.75">
      <c r="D906" s="10"/>
      <c r="H906" s="5">
        <f>H905-B906</f>
        <v>0</v>
      </c>
      <c r="I906" s="20">
        <f t="shared" si="88"/>
        <v>0</v>
      </c>
      <c r="M906" s="2">
        <v>504</v>
      </c>
      <c r="IV906" s="1">
        <f>SUM(A906:IU906)</f>
        <v>504</v>
      </c>
    </row>
    <row r="907" spans="2:256" ht="12.75">
      <c r="B907" s="350">
        <v>1000</v>
      </c>
      <c r="C907" s="1" t="s">
        <v>455</v>
      </c>
      <c r="D907" s="10" t="s">
        <v>10</v>
      </c>
      <c r="E907" s="1" t="s">
        <v>182</v>
      </c>
      <c r="F907" s="47" t="s">
        <v>318</v>
      </c>
      <c r="G907" s="25" t="s">
        <v>249</v>
      </c>
      <c r="H907" s="5">
        <f>H906-B907</f>
        <v>-1000</v>
      </c>
      <c r="I907" s="20">
        <f t="shared" si="88"/>
        <v>1.9841269841269842</v>
      </c>
      <c r="K907" t="s">
        <v>65</v>
      </c>
      <c r="L907">
        <v>22</v>
      </c>
      <c r="M907" s="2">
        <v>504</v>
      </c>
      <c r="IV907" s="1"/>
    </row>
    <row r="908" spans="2:256" ht="12.75">
      <c r="B908" s="350">
        <v>1000</v>
      </c>
      <c r="C908" s="1" t="s">
        <v>455</v>
      </c>
      <c r="D908" s="10" t="s">
        <v>10</v>
      </c>
      <c r="E908" s="1" t="s">
        <v>182</v>
      </c>
      <c r="F908" s="47" t="s">
        <v>318</v>
      </c>
      <c r="G908" s="25" t="s">
        <v>307</v>
      </c>
      <c r="H908" s="5">
        <f>H907-B908</f>
        <v>-2000</v>
      </c>
      <c r="I908" s="20">
        <f t="shared" si="88"/>
        <v>1.9841269841269842</v>
      </c>
      <c r="K908" t="s">
        <v>65</v>
      </c>
      <c r="L908">
        <v>22</v>
      </c>
      <c r="M908" s="2">
        <v>504</v>
      </c>
      <c r="IV908" s="1"/>
    </row>
    <row r="909" spans="1:256" s="80" customFormat="1" ht="12.75">
      <c r="A909" s="1"/>
      <c r="B909" s="350">
        <v>1000</v>
      </c>
      <c r="C909" s="1" t="s">
        <v>455</v>
      </c>
      <c r="D909" s="10" t="s">
        <v>10</v>
      </c>
      <c r="E909" s="1" t="s">
        <v>182</v>
      </c>
      <c r="F909" s="47" t="s">
        <v>318</v>
      </c>
      <c r="G909" s="25" t="s">
        <v>309</v>
      </c>
      <c r="H909" s="5">
        <f>H908-B909</f>
        <v>-3000</v>
      </c>
      <c r="I909" s="20">
        <f t="shared" si="88"/>
        <v>1.9841269841269842</v>
      </c>
      <c r="J909"/>
      <c r="K909" t="s">
        <v>65</v>
      </c>
      <c r="L909">
        <v>22</v>
      </c>
      <c r="M909" s="2">
        <v>504</v>
      </c>
      <c r="IV909" s="75">
        <f>SUM(A909:IU909)</f>
        <v>-1472.015873015873</v>
      </c>
    </row>
    <row r="910" spans="1:13" ht="12.75">
      <c r="A910" s="75"/>
      <c r="B910" s="458">
        <f>SUM(B907:B909)</f>
        <v>3000</v>
      </c>
      <c r="C910" s="75"/>
      <c r="D910" s="75"/>
      <c r="E910" s="77" t="s">
        <v>182</v>
      </c>
      <c r="F910" s="78"/>
      <c r="G910" s="78"/>
      <c r="H910" s="76">
        <v>0</v>
      </c>
      <c r="I910" s="79">
        <f t="shared" si="88"/>
        <v>5.9523809523809526</v>
      </c>
      <c r="J910" s="80"/>
      <c r="K910" s="80"/>
      <c r="L910" s="80"/>
      <c r="M910" s="2">
        <v>504</v>
      </c>
    </row>
    <row r="911" spans="8:13" ht="12.75">
      <c r="H911" s="108">
        <v>0</v>
      </c>
      <c r="I911" s="20">
        <f t="shared" si="88"/>
        <v>0</v>
      </c>
      <c r="M911" s="2">
        <v>504</v>
      </c>
    </row>
    <row r="912" spans="8:13" ht="12.75">
      <c r="H912" s="108">
        <v>0</v>
      </c>
      <c r="I912" s="20">
        <f t="shared" si="88"/>
        <v>0</v>
      </c>
      <c r="M912" s="2">
        <v>504</v>
      </c>
    </row>
    <row r="913" spans="8:13" ht="12.75">
      <c r="H913" s="5">
        <f>H912-B913</f>
        <v>0</v>
      </c>
      <c r="I913" s="20">
        <f t="shared" si="88"/>
        <v>0</v>
      </c>
      <c r="M913" s="2">
        <v>504</v>
      </c>
    </row>
    <row r="914" spans="1:13" s="86" customFormat="1" ht="12.75">
      <c r="A914" s="1"/>
      <c r="B914" s="5"/>
      <c r="C914" s="1"/>
      <c r="D914" s="1"/>
      <c r="E914" s="1"/>
      <c r="F914" s="25"/>
      <c r="G914" s="25"/>
      <c r="H914" s="5">
        <f>H913-B914</f>
        <v>0</v>
      </c>
      <c r="I914" s="20">
        <f t="shared" si="88"/>
        <v>0</v>
      </c>
      <c r="J914"/>
      <c r="K914"/>
      <c r="L914"/>
      <c r="M914" s="2">
        <v>504</v>
      </c>
    </row>
    <row r="915" spans="1:13" ht="12.75">
      <c r="A915" s="83"/>
      <c r="B915" s="474">
        <f>+B926+B939+B949+B956+B963+B970</f>
        <v>77500</v>
      </c>
      <c r="C915" s="83" t="s">
        <v>326</v>
      </c>
      <c r="D915" s="83" t="s">
        <v>465</v>
      </c>
      <c r="E915" s="83" t="s">
        <v>121</v>
      </c>
      <c r="F915" s="84" t="s">
        <v>107</v>
      </c>
      <c r="G915" s="84" t="s">
        <v>108</v>
      </c>
      <c r="H915" s="71"/>
      <c r="I915" s="85">
        <f t="shared" si="88"/>
        <v>153.76984126984127</v>
      </c>
      <c r="J915" s="91"/>
      <c r="K915" s="86"/>
      <c r="L915" s="86"/>
      <c r="M915" s="2">
        <v>504</v>
      </c>
    </row>
    <row r="916" spans="2:13" ht="12.75">
      <c r="B916" s="69"/>
      <c r="H916" s="5">
        <v>0</v>
      </c>
      <c r="I916" s="20">
        <f t="shared" si="88"/>
        <v>0</v>
      </c>
      <c r="M916" s="2">
        <v>504</v>
      </c>
    </row>
    <row r="917" spans="2:13" ht="12.75">
      <c r="B917" s="69">
        <v>2500</v>
      </c>
      <c r="C917" s="1" t="s">
        <v>11</v>
      </c>
      <c r="D917" s="1" t="s">
        <v>10</v>
      </c>
      <c r="E917" s="1" t="s">
        <v>12</v>
      </c>
      <c r="F917" s="41" t="s">
        <v>343</v>
      </c>
      <c r="G917" s="25" t="s">
        <v>249</v>
      </c>
      <c r="H917" s="5">
        <f aca="true" t="shared" si="89" ref="H917:H925">H916-B917</f>
        <v>-2500</v>
      </c>
      <c r="I917" s="20">
        <v>5</v>
      </c>
      <c r="K917" t="s">
        <v>11</v>
      </c>
      <c r="L917">
        <v>23</v>
      </c>
      <c r="M917" s="2">
        <v>504</v>
      </c>
    </row>
    <row r="918" spans="2:13" ht="12.75">
      <c r="B918" s="69">
        <v>2000</v>
      </c>
      <c r="C918" s="1" t="s">
        <v>11</v>
      </c>
      <c r="D918" s="1" t="s">
        <v>10</v>
      </c>
      <c r="E918" s="1" t="s">
        <v>22</v>
      </c>
      <c r="F918" s="53" t="s">
        <v>344</v>
      </c>
      <c r="G918" s="25" t="s">
        <v>249</v>
      </c>
      <c r="H918" s="5">
        <f t="shared" si="89"/>
        <v>-4500</v>
      </c>
      <c r="I918" s="20">
        <v>4</v>
      </c>
      <c r="K918" t="s">
        <v>11</v>
      </c>
      <c r="L918">
        <v>23</v>
      </c>
      <c r="M918" s="2">
        <v>504</v>
      </c>
    </row>
    <row r="919" spans="2:13" ht="12.75">
      <c r="B919" s="69">
        <v>2500</v>
      </c>
      <c r="C919" s="1" t="s">
        <v>11</v>
      </c>
      <c r="D919" s="1" t="s">
        <v>10</v>
      </c>
      <c r="E919" s="1" t="s">
        <v>12</v>
      </c>
      <c r="F919" s="41" t="s">
        <v>345</v>
      </c>
      <c r="G919" s="25" t="s">
        <v>307</v>
      </c>
      <c r="H919" s="5">
        <f t="shared" si="89"/>
        <v>-7000</v>
      </c>
      <c r="I919" s="20">
        <v>5</v>
      </c>
      <c r="K919" t="s">
        <v>11</v>
      </c>
      <c r="L919">
        <v>23</v>
      </c>
      <c r="M919" s="2">
        <v>504</v>
      </c>
    </row>
    <row r="920" spans="2:13" ht="12.75">
      <c r="B920" s="69">
        <v>2500</v>
      </c>
      <c r="C920" s="1" t="s">
        <v>11</v>
      </c>
      <c r="D920" s="1" t="s">
        <v>10</v>
      </c>
      <c r="E920" s="1" t="s">
        <v>12</v>
      </c>
      <c r="F920" s="25" t="s">
        <v>346</v>
      </c>
      <c r="G920" s="25" t="s">
        <v>309</v>
      </c>
      <c r="H920" s="5">
        <f t="shared" si="89"/>
        <v>-9500</v>
      </c>
      <c r="I920" s="20">
        <v>5</v>
      </c>
      <c r="K920" t="s">
        <v>11</v>
      </c>
      <c r="L920">
        <v>23</v>
      </c>
      <c r="M920" s="2">
        <v>504</v>
      </c>
    </row>
    <row r="921" spans="2:13" ht="12.75">
      <c r="B921" s="69">
        <v>2500</v>
      </c>
      <c r="C921" s="1" t="s">
        <v>11</v>
      </c>
      <c r="D921" s="1" t="s">
        <v>10</v>
      </c>
      <c r="E921" s="1" t="s">
        <v>12</v>
      </c>
      <c r="F921" s="25" t="s">
        <v>347</v>
      </c>
      <c r="G921" s="25" t="s">
        <v>311</v>
      </c>
      <c r="H921" s="5">
        <f t="shared" si="89"/>
        <v>-12000</v>
      </c>
      <c r="I921" s="20">
        <v>5</v>
      </c>
      <c r="K921" t="s">
        <v>11</v>
      </c>
      <c r="L921">
        <v>23</v>
      </c>
      <c r="M921" s="2">
        <v>504</v>
      </c>
    </row>
    <row r="922" spans="2:13" ht="12.75">
      <c r="B922" s="69">
        <v>2500</v>
      </c>
      <c r="C922" s="1" t="s">
        <v>11</v>
      </c>
      <c r="D922" s="1" t="s">
        <v>10</v>
      </c>
      <c r="E922" s="1" t="s">
        <v>12</v>
      </c>
      <c r="F922" s="41" t="s">
        <v>348</v>
      </c>
      <c r="G922" s="25" t="s">
        <v>313</v>
      </c>
      <c r="H922" s="5">
        <f t="shared" si="89"/>
        <v>-14500</v>
      </c>
      <c r="I922" s="20">
        <v>5</v>
      </c>
      <c r="K922" t="s">
        <v>11</v>
      </c>
      <c r="L922">
        <v>23</v>
      </c>
      <c r="M922" s="2">
        <v>504</v>
      </c>
    </row>
    <row r="923" spans="2:13" ht="12.75">
      <c r="B923" s="69">
        <v>2500</v>
      </c>
      <c r="C923" s="1" t="s">
        <v>11</v>
      </c>
      <c r="D923" s="1" t="s">
        <v>10</v>
      </c>
      <c r="E923" s="1" t="s">
        <v>42</v>
      </c>
      <c r="F923" s="53" t="s">
        <v>349</v>
      </c>
      <c r="G923" s="25" t="s">
        <v>313</v>
      </c>
      <c r="H923" s="5">
        <f t="shared" si="89"/>
        <v>-17000</v>
      </c>
      <c r="I923" s="20">
        <v>5</v>
      </c>
      <c r="K923" t="s">
        <v>11</v>
      </c>
      <c r="L923">
        <v>23</v>
      </c>
      <c r="M923" s="2">
        <v>504</v>
      </c>
    </row>
    <row r="924" spans="2:13" ht="12.75">
      <c r="B924" s="69">
        <v>2500</v>
      </c>
      <c r="C924" s="1" t="s">
        <v>11</v>
      </c>
      <c r="D924" s="1" t="s">
        <v>10</v>
      </c>
      <c r="E924" s="1" t="s">
        <v>12</v>
      </c>
      <c r="F924" s="41" t="s">
        <v>350</v>
      </c>
      <c r="G924" s="25" t="s">
        <v>315</v>
      </c>
      <c r="H924" s="5">
        <f t="shared" si="89"/>
        <v>-19500</v>
      </c>
      <c r="I924" s="20">
        <v>5</v>
      </c>
      <c r="K924" t="s">
        <v>11</v>
      </c>
      <c r="L924">
        <v>23</v>
      </c>
      <c r="M924" s="2">
        <v>504</v>
      </c>
    </row>
    <row r="925" spans="1:13" s="44" customFormat="1" ht="12.75">
      <c r="A925" s="1"/>
      <c r="B925" s="69">
        <v>2500</v>
      </c>
      <c r="C925" s="1" t="s">
        <v>11</v>
      </c>
      <c r="D925" s="1" t="s">
        <v>10</v>
      </c>
      <c r="E925" s="1" t="s">
        <v>15</v>
      </c>
      <c r="F925" s="41" t="s">
        <v>351</v>
      </c>
      <c r="G925" s="25" t="s">
        <v>315</v>
      </c>
      <c r="H925" s="5">
        <f t="shared" si="89"/>
        <v>-22000</v>
      </c>
      <c r="I925" s="20">
        <v>5</v>
      </c>
      <c r="J925"/>
      <c r="K925" t="s">
        <v>11</v>
      </c>
      <c r="L925">
        <v>23</v>
      </c>
      <c r="M925" s="2">
        <v>504</v>
      </c>
    </row>
    <row r="926" spans="1:13" ht="12.75">
      <c r="A926" s="9"/>
      <c r="B926" s="465">
        <f>SUM(B917:B925)</f>
        <v>22000</v>
      </c>
      <c r="C926" s="9" t="s">
        <v>11</v>
      </c>
      <c r="D926" s="9"/>
      <c r="E926" s="9"/>
      <c r="F926" s="16"/>
      <c r="G926" s="16"/>
      <c r="H926" s="42">
        <v>0</v>
      </c>
      <c r="I926" s="43">
        <f aca="true" t="shared" si="90" ref="I926:I957">+B926/M926</f>
        <v>43.65079365079365</v>
      </c>
      <c r="J926" s="44"/>
      <c r="K926" s="44"/>
      <c r="L926" s="44"/>
      <c r="M926" s="2">
        <v>504</v>
      </c>
    </row>
    <row r="927" spans="2:13" ht="12.75">
      <c r="B927" s="69"/>
      <c r="H927" s="5">
        <f aca="true" t="shared" si="91" ref="H927:H938">H926-B927</f>
        <v>0</v>
      </c>
      <c r="I927" s="20">
        <f t="shared" si="90"/>
        <v>0</v>
      </c>
      <c r="M927" s="2">
        <v>504</v>
      </c>
    </row>
    <row r="928" spans="2:13" ht="12.75">
      <c r="B928" s="69"/>
      <c r="H928" s="5">
        <f t="shared" si="91"/>
        <v>0</v>
      </c>
      <c r="I928" s="20">
        <f t="shared" si="90"/>
        <v>0</v>
      </c>
      <c r="M928" s="2">
        <v>504</v>
      </c>
    </row>
    <row r="929" spans="2:13" ht="12.75">
      <c r="B929" s="69">
        <v>4000</v>
      </c>
      <c r="C929" s="48" t="s">
        <v>1117</v>
      </c>
      <c r="D929" s="48" t="s">
        <v>10</v>
      </c>
      <c r="E929" s="48" t="s">
        <v>453</v>
      </c>
      <c r="F929" s="47" t="s">
        <v>327</v>
      </c>
      <c r="G929" s="47" t="s">
        <v>249</v>
      </c>
      <c r="H929" s="5">
        <f t="shared" si="91"/>
        <v>-4000</v>
      </c>
      <c r="I929" s="20">
        <f t="shared" si="90"/>
        <v>7.936507936507937</v>
      </c>
      <c r="K929" s="49" t="s">
        <v>12</v>
      </c>
      <c r="L929">
        <v>23</v>
      </c>
      <c r="M929" s="2">
        <v>504</v>
      </c>
    </row>
    <row r="930" spans="2:13" ht="12.75">
      <c r="B930" s="69">
        <v>1000</v>
      </c>
      <c r="C930" s="48" t="s">
        <v>116</v>
      </c>
      <c r="D930" s="48" t="s">
        <v>10</v>
      </c>
      <c r="E930" s="48" t="s">
        <v>453</v>
      </c>
      <c r="F930" s="47" t="s">
        <v>328</v>
      </c>
      <c r="G930" s="47" t="s">
        <v>307</v>
      </c>
      <c r="H930" s="5">
        <f t="shared" si="91"/>
        <v>-5000</v>
      </c>
      <c r="I930" s="20">
        <f t="shared" si="90"/>
        <v>1.9841269841269842</v>
      </c>
      <c r="K930" s="49" t="s">
        <v>12</v>
      </c>
      <c r="L930">
        <v>23</v>
      </c>
      <c r="M930" s="2">
        <v>504</v>
      </c>
    </row>
    <row r="931" spans="2:13" ht="12.75">
      <c r="B931" s="69">
        <v>1000</v>
      </c>
      <c r="C931" s="48" t="s">
        <v>117</v>
      </c>
      <c r="D931" s="48" t="s">
        <v>10</v>
      </c>
      <c r="E931" s="48" t="s">
        <v>453</v>
      </c>
      <c r="F931" s="47" t="s">
        <v>328</v>
      </c>
      <c r="G931" s="47" t="s">
        <v>307</v>
      </c>
      <c r="H931" s="5">
        <f t="shared" si="91"/>
        <v>-6000</v>
      </c>
      <c r="I931" s="20">
        <f t="shared" si="90"/>
        <v>1.9841269841269842</v>
      </c>
      <c r="K931" s="49" t="s">
        <v>12</v>
      </c>
      <c r="L931">
        <v>23</v>
      </c>
      <c r="M931" s="2">
        <v>504</v>
      </c>
    </row>
    <row r="932" spans="2:13" ht="12.75">
      <c r="B932" s="69">
        <v>1000</v>
      </c>
      <c r="C932" s="48" t="s">
        <v>329</v>
      </c>
      <c r="D932" s="48" t="s">
        <v>10</v>
      </c>
      <c r="E932" s="48" t="s">
        <v>453</v>
      </c>
      <c r="F932" s="47" t="s">
        <v>328</v>
      </c>
      <c r="G932" s="47" t="s">
        <v>307</v>
      </c>
      <c r="H932" s="5">
        <f t="shared" si="91"/>
        <v>-7000</v>
      </c>
      <c r="I932" s="20">
        <f t="shared" si="90"/>
        <v>1.9841269841269842</v>
      </c>
      <c r="K932" s="49" t="s">
        <v>12</v>
      </c>
      <c r="L932">
        <v>23</v>
      </c>
      <c r="M932" s="2">
        <v>504</v>
      </c>
    </row>
    <row r="933" spans="2:13" ht="12.75">
      <c r="B933" s="69">
        <v>3000</v>
      </c>
      <c r="C933" s="48" t="s">
        <v>330</v>
      </c>
      <c r="D933" s="48" t="s">
        <v>10</v>
      </c>
      <c r="E933" s="48" t="s">
        <v>453</v>
      </c>
      <c r="F933" s="47" t="s">
        <v>328</v>
      </c>
      <c r="G933" s="47" t="s">
        <v>309</v>
      </c>
      <c r="H933" s="5">
        <f t="shared" si="91"/>
        <v>-10000</v>
      </c>
      <c r="I933" s="20">
        <f t="shared" si="90"/>
        <v>5.9523809523809526</v>
      </c>
      <c r="K933" s="49" t="s">
        <v>12</v>
      </c>
      <c r="L933">
        <v>23</v>
      </c>
      <c r="M933" s="2">
        <v>504</v>
      </c>
    </row>
    <row r="934" spans="2:13" ht="12.75">
      <c r="B934" s="69">
        <v>3000</v>
      </c>
      <c r="C934" s="48" t="s">
        <v>331</v>
      </c>
      <c r="D934" s="48" t="s">
        <v>10</v>
      </c>
      <c r="E934" s="48" t="s">
        <v>453</v>
      </c>
      <c r="F934" s="47" t="s">
        <v>328</v>
      </c>
      <c r="G934" s="47" t="s">
        <v>309</v>
      </c>
      <c r="H934" s="5">
        <f t="shared" si="91"/>
        <v>-13000</v>
      </c>
      <c r="I934" s="20">
        <f t="shared" si="90"/>
        <v>5.9523809523809526</v>
      </c>
      <c r="K934" s="49" t="s">
        <v>12</v>
      </c>
      <c r="L934">
        <v>23</v>
      </c>
      <c r="M934" s="2">
        <v>504</v>
      </c>
    </row>
    <row r="935" spans="2:13" ht="12.75">
      <c r="B935" s="69">
        <v>1500</v>
      </c>
      <c r="C935" s="48" t="s">
        <v>332</v>
      </c>
      <c r="D935" s="48" t="s">
        <v>10</v>
      </c>
      <c r="E935" s="48" t="s">
        <v>453</v>
      </c>
      <c r="F935" s="47" t="s">
        <v>328</v>
      </c>
      <c r="G935" s="47" t="s">
        <v>311</v>
      </c>
      <c r="H935" s="5">
        <f t="shared" si="91"/>
        <v>-14500</v>
      </c>
      <c r="I935" s="20">
        <f t="shared" si="90"/>
        <v>2.9761904761904763</v>
      </c>
      <c r="K935" s="49" t="s">
        <v>12</v>
      </c>
      <c r="L935">
        <v>23</v>
      </c>
      <c r="M935" s="2">
        <v>504</v>
      </c>
    </row>
    <row r="936" spans="2:13" ht="12.75">
      <c r="B936" s="69">
        <v>1500</v>
      </c>
      <c r="C936" s="48" t="s">
        <v>333</v>
      </c>
      <c r="D936" s="48" t="s">
        <v>10</v>
      </c>
      <c r="E936" s="48" t="s">
        <v>453</v>
      </c>
      <c r="F936" s="47" t="s">
        <v>328</v>
      </c>
      <c r="G936" s="47" t="s">
        <v>311</v>
      </c>
      <c r="H936" s="5">
        <f t="shared" si="91"/>
        <v>-16000</v>
      </c>
      <c r="I936" s="20">
        <f t="shared" si="90"/>
        <v>2.9761904761904763</v>
      </c>
      <c r="K936" s="49" t="s">
        <v>12</v>
      </c>
      <c r="L936">
        <v>23</v>
      </c>
      <c r="M936" s="2">
        <v>504</v>
      </c>
    </row>
    <row r="937" spans="2:13" ht="12.75">
      <c r="B937" s="69">
        <v>1500</v>
      </c>
      <c r="C937" s="48" t="s">
        <v>334</v>
      </c>
      <c r="D937" s="48" t="s">
        <v>10</v>
      </c>
      <c r="E937" s="48" t="s">
        <v>453</v>
      </c>
      <c r="F937" s="47" t="s">
        <v>328</v>
      </c>
      <c r="G937" s="47" t="s">
        <v>311</v>
      </c>
      <c r="H937" s="5">
        <f t="shared" si="91"/>
        <v>-17500</v>
      </c>
      <c r="I937" s="20">
        <f t="shared" si="90"/>
        <v>2.9761904761904763</v>
      </c>
      <c r="K937" s="49" t="s">
        <v>12</v>
      </c>
      <c r="L937">
        <v>23</v>
      </c>
      <c r="M937" s="2">
        <v>504</v>
      </c>
    </row>
    <row r="938" spans="1:13" s="80" customFormat="1" ht="12.75">
      <c r="A938" s="1"/>
      <c r="B938" s="69">
        <v>3000</v>
      </c>
      <c r="C938" s="48" t="s">
        <v>1118</v>
      </c>
      <c r="D938" s="48" t="s">
        <v>10</v>
      </c>
      <c r="E938" s="48" t="s">
        <v>453</v>
      </c>
      <c r="F938" s="47" t="s">
        <v>335</v>
      </c>
      <c r="G938" s="47" t="s">
        <v>311</v>
      </c>
      <c r="H938" s="5">
        <f t="shared" si="91"/>
        <v>-20500</v>
      </c>
      <c r="I938" s="20">
        <f t="shared" si="90"/>
        <v>5.9523809523809526</v>
      </c>
      <c r="J938"/>
      <c r="K938" s="49" t="s">
        <v>12</v>
      </c>
      <c r="L938">
        <v>23</v>
      </c>
      <c r="M938" s="2">
        <v>504</v>
      </c>
    </row>
    <row r="939" spans="1:13" ht="12.75">
      <c r="A939" s="75"/>
      <c r="B939" s="466">
        <f>SUM(B929:B938)</f>
        <v>20500</v>
      </c>
      <c r="C939" s="77" t="s">
        <v>37</v>
      </c>
      <c r="D939" s="75"/>
      <c r="E939" s="75"/>
      <c r="F939" s="78"/>
      <c r="G939" s="78"/>
      <c r="H939" s="76">
        <v>0</v>
      </c>
      <c r="I939" s="79">
        <f t="shared" si="90"/>
        <v>40.67460317460318</v>
      </c>
      <c r="J939" s="80"/>
      <c r="K939" s="80"/>
      <c r="L939" s="80"/>
      <c r="M939" s="2">
        <v>504</v>
      </c>
    </row>
    <row r="940" spans="2:13" ht="12.75">
      <c r="B940" s="69"/>
      <c r="H940" s="5">
        <f aca="true" t="shared" si="92" ref="H940:H948">H939-B940</f>
        <v>0</v>
      </c>
      <c r="I940" s="20">
        <f t="shared" si="90"/>
        <v>0</v>
      </c>
      <c r="M940" s="2">
        <v>504</v>
      </c>
    </row>
    <row r="941" spans="2:13" ht="12.75">
      <c r="B941" s="69"/>
      <c r="H941" s="5">
        <f t="shared" si="92"/>
        <v>0</v>
      </c>
      <c r="I941" s="20">
        <f t="shared" si="90"/>
        <v>0</v>
      </c>
      <c r="M941" s="2">
        <v>504</v>
      </c>
    </row>
    <row r="942" spans="2:13" ht="12.75">
      <c r="B942" s="69">
        <v>1600</v>
      </c>
      <c r="C942" s="48" t="s">
        <v>38</v>
      </c>
      <c r="D942" s="48" t="s">
        <v>10</v>
      </c>
      <c r="E942" s="48" t="s">
        <v>52</v>
      </c>
      <c r="F942" s="47" t="s">
        <v>328</v>
      </c>
      <c r="G942" s="47" t="s">
        <v>249</v>
      </c>
      <c r="H942" s="5">
        <f t="shared" si="92"/>
        <v>-1600</v>
      </c>
      <c r="I942" s="20">
        <f t="shared" si="90"/>
        <v>3.1746031746031744</v>
      </c>
      <c r="K942" s="49" t="s">
        <v>12</v>
      </c>
      <c r="L942">
        <v>23</v>
      </c>
      <c r="M942" s="2">
        <v>504</v>
      </c>
    </row>
    <row r="943" spans="2:13" ht="12.75">
      <c r="B943" s="245">
        <v>1000</v>
      </c>
      <c r="C943" s="48" t="s">
        <v>38</v>
      </c>
      <c r="D943" s="48" t="s">
        <v>10</v>
      </c>
      <c r="E943" s="48" t="s">
        <v>52</v>
      </c>
      <c r="F943" s="47" t="s">
        <v>328</v>
      </c>
      <c r="G943" s="47" t="s">
        <v>307</v>
      </c>
      <c r="H943" s="5">
        <f t="shared" si="92"/>
        <v>-2600</v>
      </c>
      <c r="I943" s="20">
        <f t="shared" si="90"/>
        <v>1.9841269841269842</v>
      </c>
      <c r="K943" s="49" t="s">
        <v>12</v>
      </c>
      <c r="L943">
        <v>23</v>
      </c>
      <c r="M943" s="2">
        <v>504</v>
      </c>
    </row>
    <row r="944" spans="2:13" ht="12.75">
      <c r="B944" s="245">
        <v>1000</v>
      </c>
      <c r="C944" s="48" t="s">
        <v>38</v>
      </c>
      <c r="D944" s="48" t="s">
        <v>10</v>
      </c>
      <c r="E944" s="48" t="s">
        <v>52</v>
      </c>
      <c r="F944" s="47" t="s">
        <v>328</v>
      </c>
      <c r="G944" s="47" t="s">
        <v>309</v>
      </c>
      <c r="H944" s="5">
        <f t="shared" si="92"/>
        <v>-3600</v>
      </c>
      <c r="I944" s="20">
        <f t="shared" si="90"/>
        <v>1.9841269841269842</v>
      </c>
      <c r="K944" s="49" t="s">
        <v>12</v>
      </c>
      <c r="L944">
        <v>23</v>
      </c>
      <c r="M944" s="2">
        <v>504</v>
      </c>
    </row>
    <row r="945" spans="1:13" s="103" customFormat="1" ht="12.75">
      <c r="A945" s="1"/>
      <c r="B945" s="245">
        <v>1000</v>
      </c>
      <c r="C945" s="48" t="s">
        <v>38</v>
      </c>
      <c r="D945" s="48" t="s">
        <v>10</v>
      </c>
      <c r="E945" s="48" t="s">
        <v>52</v>
      </c>
      <c r="F945" s="47" t="s">
        <v>328</v>
      </c>
      <c r="G945" s="47" t="s">
        <v>311</v>
      </c>
      <c r="H945" s="5">
        <f t="shared" si="92"/>
        <v>-4600</v>
      </c>
      <c r="I945" s="20">
        <f t="shared" si="90"/>
        <v>1.9841269841269842</v>
      </c>
      <c r="J945"/>
      <c r="K945" s="49" t="s">
        <v>12</v>
      </c>
      <c r="L945">
        <v>23</v>
      </c>
      <c r="M945" s="2">
        <v>504</v>
      </c>
    </row>
    <row r="946" spans="1:13" ht="12.75">
      <c r="A946" s="98"/>
      <c r="B946" s="476">
        <v>1500</v>
      </c>
      <c r="C946" s="48" t="s">
        <v>38</v>
      </c>
      <c r="D946" s="48" t="s">
        <v>10</v>
      </c>
      <c r="E946" s="99" t="s">
        <v>52</v>
      </c>
      <c r="F946" s="47" t="s">
        <v>328</v>
      </c>
      <c r="G946" s="47" t="s">
        <v>336</v>
      </c>
      <c r="H946" s="5">
        <f t="shared" si="92"/>
        <v>-6100</v>
      </c>
      <c r="I946" s="100">
        <f t="shared" si="90"/>
        <v>2.9761904761904763</v>
      </c>
      <c r="J946" s="101"/>
      <c r="K946" s="102" t="s">
        <v>12</v>
      </c>
      <c r="L946">
        <v>23</v>
      </c>
      <c r="M946" s="2">
        <v>504</v>
      </c>
    </row>
    <row r="947" spans="2:13" ht="12.75">
      <c r="B947" s="69">
        <v>1400</v>
      </c>
      <c r="C947" s="48" t="s">
        <v>38</v>
      </c>
      <c r="D947" s="48" t="s">
        <v>10</v>
      </c>
      <c r="E947" s="99" t="s">
        <v>52</v>
      </c>
      <c r="F947" s="47" t="s">
        <v>328</v>
      </c>
      <c r="G947" s="47" t="s">
        <v>313</v>
      </c>
      <c r="H947" s="5">
        <f t="shared" si="92"/>
        <v>-7500</v>
      </c>
      <c r="I947" s="20">
        <f t="shared" si="90"/>
        <v>2.7777777777777777</v>
      </c>
      <c r="K947" s="82" t="s">
        <v>12</v>
      </c>
      <c r="L947">
        <v>23</v>
      </c>
      <c r="M947" s="2">
        <v>504</v>
      </c>
    </row>
    <row r="948" spans="1:13" s="44" customFormat="1" ht="12.75">
      <c r="A948" s="1"/>
      <c r="B948" s="69">
        <v>1500</v>
      </c>
      <c r="C948" s="48" t="s">
        <v>38</v>
      </c>
      <c r="D948" s="48" t="s">
        <v>10</v>
      </c>
      <c r="E948" s="99" t="s">
        <v>52</v>
      </c>
      <c r="F948" s="47" t="s">
        <v>328</v>
      </c>
      <c r="G948" s="47" t="s">
        <v>315</v>
      </c>
      <c r="H948" s="5">
        <f t="shared" si="92"/>
        <v>-9000</v>
      </c>
      <c r="I948" s="20">
        <f t="shared" si="90"/>
        <v>2.9761904761904763</v>
      </c>
      <c r="J948"/>
      <c r="K948" s="82" t="s">
        <v>12</v>
      </c>
      <c r="L948">
        <v>23</v>
      </c>
      <c r="M948" s="2">
        <v>504</v>
      </c>
    </row>
    <row r="949" spans="1:13" ht="12.75">
      <c r="A949" s="9"/>
      <c r="B949" s="465">
        <f>SUM(B942:B948)</f>
        <v>9000</v>
      </c>
      <c r="C949" s="9"/>
      <c r="D949" s="9"/>
      <c r="E949" s="9" t="s">
        <v>52</v>
      </c>
      <c r="F949" s="16"/>
      <c r="G949" s="16"/>
      <c r="H949" s="42">
        <v>0</v>
      </c>
      <c r="I949" s="43">
        <f t="shared" si="90"/>
        <v>17.857142857142858</v>
      </c>
      <c r="J949" s="44"/>
      <c r="K949" s="44"/>
      <c r="L949" s="44"/>
      <c r="M949" s="2">
        <v>504</v>
      </c>
    </row>
    <row r="950" spans="2:13" ht="12.75">
      <c r="B950" s="69"/>
      <c r="H950" s="5">
        <f aca="true" t="shared" si="93" ref="H950:H955">H949-B950</f>
        <v>0</v>
      </c>
      <c r="I950" s="20">
        <f t="shared" si="90"/>
        <v>0</v>
      </c>
      <c r="M950" s="2">
        <v>504</v>
      </c>
    </row>
    <row r="951" spans="2:13" ht="12.75" hidden="1">
      <c r="B951" s="475"/>
      <c r="H951" s="5">
        <f t="shared" si="93"/>
        <v>0</v>
      </c>
      <c r="I951" s="20">
        <f t="shared" si="90"/>
        <v>0</v>
      </c>
      <c r="M951" s="2">
        <v>504</v>
      </c>
    </row>
    <row r="952" spans="2:13" ht="12.75">
      <c r="B952" s="475"/>
      <c r="H952" s="5">
        <f t="shared" si="93"/>
        <v>0</v>
      </c>
      <c r="I952" s="20">
        <f t="shared" si="90"/>
        <v>0</v>
      </c>
      <c r="M952" s="2">
        <v>504</v>
      </c>
    </row>
    <row r="953" spans="1:13" ht="12.75">
      <c r="A953" s="10"/>
      <c r="B953" s="69">
        <v>4000</v>
      </c>
      <c r="C953" s="48" t="s">
        <v>39</v>
      </c>
      <c r="D953" s="48" t="s">
        <v>10</v>
      </c>
      <c r="E953" s="1" t="s">
        <v>453</v>
      </c>
      <c r="F953" s="47" t="s">
        <v>337</v>
      </c>
      <c r="G953" s="25" t="s">
        <v>249</v>
      </c>
      <c r="H953" s="5">
        <f t="shared" si="93"/>
        <v>-4000</v>
      </c>
      <c r="I953" s="20">
        <f t="shared" si="90"/>
        <v>7.936507936507937</v>
      </c>
      <c r="K953" s="49" t="s">
        <v>12</v>
      </c>
      <c r="L953">
        <v>23</v>
      </c>
      <c r="M953" s="2">
        <v>504</v>
      </c>
    </row>
    <row r="954" spans="2:13" ht="12.75">
      <c r="B954" s="69">
        <v>5000</v>
      </c>
      <c r="C954" s="48" t="s">
        <v>39</v>
      </c>
      <c r="D954" s="48" t="s">
        <v>10</v>
      </c>
      <c r="E954" s="1" t="s">
        <v>453</v>
      </c>
      <c r="F954" s="47" t="s">
        <v>338</v>
      </c>
      <c r="G954" s="25" t="s">
        <v>307</v>
      </c>
      <c r="H954" s="5">
        <f t="shared" si="93"/>
        <v>-9000</v>
      </c>
      <c r="I954" s="20">
        <f t="shared" si="90"/>
        <v>9.920634920634921</v>
      </c>
      <c r="K954" s="49" t="s">
        <v>12</v>
      </c>
      <c r="L954">
        <v>23</v>
      </c>
      <c r="M954" s="2">
        <v>504</v>
      </c>
    </row>
    <row r="955" spans="1:13" s="80" customFormat="1" ht="12.75">
      <c r="A955" s="1"/>
      <c r="B955" s="69">
        <v>5000</v>
      </c>
      <c r="C955" s="48" t="s">
        <v>39</v>
      </c>
      <c r="D955" s="48" t="s">
        <v>10</v>
      </c>
      <c r="E955" s="1" t="s">
        <v>453</v>
      </c>
      <c r="F955" s="47" t="s">
        <v>338</v>
      </c>
      <c r="G955" s="25" t="s">
        <v>309</v>
      </c>
      <c r="H955" s="5">
        <f t="shared" si="93"/>
        <v>-14000</v>
      </c>
      <c r="I955" s="20">
        <f t="shared" si="90"/>
        <v>9.920634920634921</v>
      </c>
      <c r="J955"/>
      <c r="K955" s="49" t="s">
        <v>12</v>
      </c>
      <c r="L955">
        <v>23</v>
      </c>
      <c r="M955" s="2">
        <v>504</v>
      </c>
    </row>
    <row r="956" spans="1:13" ht="12.75">
      <c r="A956" s="75"/>
      <c r="B956" s="466">
        <f>SUM(B953:B955)</f>
        <v>14000</v>
      </c>
      <c r="C956" s="77" t="s">
        <v>39</v>
      </c>
      <c r="D956" s="75"/>
      <c r="E956" s="75"/>
      <c r="F956" s="78"/>
      <c r="G956" s="78"/>
      <c r="H956" s="76">
        <v>0</v>
      </c>
      <c r="I956" s="79">
        <f t="shared" si="90"/>
        <v>27.77777777777778</v>
      </c>
      <c r="J956" s="92"/>
      <c r="K956" s="80"/>
      <c r="L956" s="80"/>
      <c r="M956" s="2">
        <v>504</v>
      </c>
    </row>
    <row r="957" spans="2:13" ht="12.75">
      <c r="B957" s="69"/>
      <c r="H957" s="5">
        <f aca="true" t="shared" si="94" ref="H957:H962">H956-B957</f>
        <v>0</v>
      </c>
      <c r="I957" s="20">
        <f t="shared" si="90"/>
        <v>0</v>
      </c>
      <c r="M957" s="2">
        <v>504</v>
      </c>
    </row>
    <row r="958" spans="2:13" ht="12.75">
      <c r="B958" s="69"/>
      <c r="H958" s="5">
        <f t="shared" si="94"/>
        <v>0</v>
      </c>
      <c r="I958" s="20">
        <f aca="true" t="shared" si="95" ref="I958:I976">+B958/M958</f>
        <v>0</v>
      </c>
      <c r="M958" s="2">
        <v>504</v>
      </c>
    </row>
    <row r="959" spans="2:13" ht="12.75">
      <c r="B959" s="69">
        <v>2000</v>
      </c>
      <c r="C959" s="48" t="s">
        <v>41</v>
      </c>
      <c r="D959" s="48" t="s">
        <v>10</v>
      </c>
      <c r="E959" s="48" t="s">
        <v>453</v>
      </c>
      <c r="F959" s="47" t="s">
        <v>328</v>
      </c>
      <c r="G959" s="47" t="s">
        <v>249</v>
      </c>
      <c r="H959" s="5">
        <f t="shared" si="94"/>
        <v>-2000</v>
      </c>
      <c r="I959" s="20">
        <f t="shared" si="95"/>
        <v>3.9682539682539684</v>
      </c>
      <c r="K959" s="49" t="s">
        <v>12</v>
      </c>
      <c r="L959">
        <v>23</v>
      </c>
      <c r="M959" s="2">
        <v>504</v>
      </c>
    </row>
    <row r="960" spans="2:13" ht="12.75">
      <c r="B960" s="69">
        <v>2000</v>
      </c>
      <c r="C960" s="48" t="s">
        <v>41</v>
      </c>
      <c r="D960" s="48" t="s">
        <v>10</v>
      </c>
      <c r="E960" s="48" t="s">
        <v>453</v>
      </c>
      <c r="F960" s="47" t="s">
        <v>328</v>
      </c>
      <c r="G960" s="47" t="s">
        <v>307</v>
      </c>
      <c r="H960" s="5">
        <f t="shared" si="94"/>
        <v>-4000</v>
      </c>
      <c r="I960" s="20">
        <f t="shared" si="95"/>
        <v>3.9682539682539684</v>
      </c>
      <c r="K960" s="49" t="s">
        <v>12</v>
      </c>
      <c r="L960">
        <v>23</v>
      </c>
      <c r="M960" s="2">
        <v>504</v>
      </c>
    </row>
    <row r="961" spans="2:13" ht="12.75">
      <c r="B961" s="69">
        <v>2000</v>
      </c>
      <c r="C961" s="48" t="s">
        <v>41</v>
      </c>
      <c r="D961" s="48" t="s">
        <v>10</v>
      </c>
      <c r="E961" s="48" t="s">
        <v>453</v>
      </c>
      <c r="F961" s="47" t="s">
        <v>328</v>
      </c>
      <c r="G961" s="47" t="s">
        <v>309</v>
      </c>
      <c r="H961" s="5">
        <f t="shared" si="94"/>
        <v>-6000</v>
      </c>
      <c r="I961" s="20">
        <f t="shared" si="95"/>
        <v>3.9682539682539684</v>
      </c>
      <c r="K961" s="49" t="s">
        <v>12</v>
      </c>
      <c r="L961">
        <v>23</v>
      </c>
      <c r="M961" s="2">
        <v>504</v>
      </c>
    </row>
    <row r="962" spans="1:13" s="80" customFormat="1" ht="12.75">
      <c r="A962" s="1"/>
      <c r="B962" s="69">
        <v>2000</v>
      </c>
      <c r="C962" s="48" t="s">
        <v>41</v>
      </c>
      <c r="D962" s="48" t="s">
        <v>10</v>
      </c>
      <c r="E962" s="48" t="s">
        <v>453</v>
      </c>
      <c r="F962" s="47" t="s">
        <v>328</v>
      </c>
      <c r="G962" s="47" t="s">
        <v>311</v>
      </c>
      <c r="H962" s="5">
        <f t="shared" si="94"/>
        <v>-8000</v>
      </c>
      <c r="I962" s="20">
        <f t="shared" si="95"/>
        <v>3.9682539682539684</v>
      </c>
      <c r="J962"/>
      <c r="K962" s="49" t="s">
        <v>12</v>
      </c>
      <c r="L962">
        <v>23</v>
      </c>
      <c r="M962" s="2">
        <v>504</v>
      </c>
    </row>
    <row r="963" spans="1:13" ht="12.75">
      <c r="A963" s="75"/>
      <c r="B963" s="466">
        <f>SUM(B959:B962)</f>
        <v>8000</v>
      </c>
      <c r="C963" s="77" t="s">
        <v>41</v>
      </c>
      <c r="D963" s="75"/>
      <c r="E963" s="75"/>
      <c r="F963" s="78"/>
      <c r="G963" s="78"/>
      <c r="H963" s="76">
        <v>0</v>
      </c>
      <c r="I963" s="79">
        <f t="shared" si="95"/>
        <v>15.873015873015873</v>
      </c>
      <c r="J963" s="80"/>
      <c r="K963" s="80"/>
      <c r="L963" s="80"/>
      <c r="M963" s="2">
        <v>504</v>
      </c>
    </row>
    <row r="964" spans="2:13" ht="12.75">
      <c r="B964" s="69"/>
      <c r="H964" s="5">
        <f aca="true" t="shared" si="96" ref="H964:H969">H963-B964</f>
        <v>0</v>
      </c>
      <c r="I964" s="20">
        <f t="shared" si="95"/>
        <v>0</v>
      </c>
      <c r="M964" s="2">
        <v>504</v>
      </c>
    </row>
    <row r="965" spans="2:13" ht="12.75">
      <c r="B965" s="69"/>
      <c r="H965" s="5">
        <f t="shared" si="96"/>
        <v>0</v>
      </c>
      <c r="I965" s="20">
        <f t="shared" si="95"/>
        <v>0</v>
      </c>
      <c r="M965" s="2">
        <v>504</v>
      </c>
    </row>
    <row r="966" spans="2:13" ht="12.75">
      <c r="B966" s="468">
        <v>1000</v>
      </c>
      <c r="C966" s="48" t="s">
        <v>455</v>
      </c>
      <c r="D966" s="48" t="s">
        <v>10</v>
      </c>
      <c r="E966" s="48" t="s">
        <v>182</v>
      </c>
      <c r="F966" s="47" t="s">
        <v>328</v>
      </c>
      <c r="G966" s="47" t="s">
        <v>249</v>
      </c>
      <c r="H966" s="5">
        <f t="shared" si="96"/>
        <v>-1000</v>
      </c>
      <c r="I966" s="20">
        <f t="shared" si="95"/>
        <v>1.9841269841269842</v>
      </c>
      <c r="K966" s="49" t="s">
        <v>12</v>
      </c>
      <c r="L966">
        <v>23</v>
      </c>
      <c r="M966" s="2">
        <v>504</v>
      </c>
    </row>
    <row r="967" spans="2:13" ht="12.75">
      <c r="B967" s="468">
        <v>1000</v>
      </c>
      <c r="C967" s="48" t="s">
        <v>455</v>
      </c>
      <c r="D967" s="48" t="s">
        <v>10</v>
      </c>
      <c r="E967" s="48" t="s">
        <v>182</v>
      </c>
      <c r="F967" s="47" t="s">
        <v>328</v>
      </c>
      <c r="G967" s="47" t="s">
        <v>307</v>
      </c>
      <c r="H967" s="5">
        <f t="shared" si="96"/>
        <v>-2000</v>
      </c>
      <c r="I967" s="20">
        <f t="shared" si="95"/>
        <v>1.9841269841269842</v>
      </c>
      <c r="K967" s="49" t="s">
        <v>12</v>
      </c>
      <c r="L967">
        <v>23</v>
      </c>
      <c r="M967" s="2">
        <v>504</v>
      </c>
    </row>
    <row r="968" spans="2:13" ht="12.75">
      <c r="B968" s="468">
        <v>1000</v>
      </c>
      <c r="C968" s="48" t="s">
        <v>455</v>
      </c>
      <c r="D968" s="48" t="s">
        <v>10</v>
      </c>
      <c r="E968" s="48" t="s">
        <v>182</v>
      </c>
      <c r="F968" s="47" t="s">
        <v>328</v>
      </c>
      <c r="G968" s="47" t="s">
        <v>309</v>
      </c>
      <c r="H968" s="5">
        <f t="shared" si="96"/>
        <v>-3000</v>
      </c>
      <c r="I968" s="20">
        <f t="shared" si="95"/>
        <v>1.9841269841269842</v>
      </c>
      <c r="K968" s="49" t="s">
        <v>12</v>
      </c>
      <c r="L968">
        <v>23</v>
      </c>
      <c r="M968" s="2">
        <v>504</v>
      </c>
    </row>
    <row r="969" spans="1:13" s="80" customFormat="1" ht="12.75">
      <c r="A969" s="1"/>
      <c r="B969" s="468">
        <v>1000</v>
      </c>
      <c r="C969" s="48" t="s">
        <v>455</v>
      </c>
      <c r="D969" s="48" t="s">
        <v>10</v>
      </c>
      <c r="E969" s="48" t="s">
        <v>182</v>
      </c>
      <c r="F969" s="47" t="s">
        <v>328</v>
      </c>
      <c r="G969" s="47" t="s">
        <v>311</v>
      </c>
      <c r="H969" s="5">
        <f t="shared" si="96"/>
        <v>-4000</v>
      </c>
      <c r="I969" s="20">
        <f t="shared" si="95"/>
        <v>1.9841269841269842</v>
      </c>
      <c r="J969"/>
      <c r="K969" s="49" t="s">
        <v>12</v>
      </c>
      <c r="L969">
        <v>23</v>
      </c>
      <c r="M969" s="2">
        <v>504</v>
      </c>
    </row>
    <row r="970" spans="1:13" ht="12.75">
      <c r="A970" s="75"/>
      <c r="B970" s="469">
        <f>SUM(B966:B969)</f>
        <v>4000</v>
      </c>
      <c r="C970" s="75"/>
      <c r="D970" s="75"/>
      <c r="E970" s="77" t="s">
        <v>182</v>
      </c>
      <c r="F970" s="78"/>
      <c r="G970" s="78"/>
      <c r="H970" s="76">
        <v>0</v>
      </c>
      <c r="I970" s="79">
        <f t="shared" si="95"/>
        <v>7.936507936507937</v>
      </c>
      <c r="J970" s="80"/>
      <c r="K970" s="80"/>
      <c r="L970" s="80"/>
      <c r="M970" s="2">
        <v>504</v>
      </c>
    </row>
    <row r="971" spans="8:13" ht="12.75">
      <c r="H971" s="108">
        <v>0</v>
      </c>
      <c r="I971" s="20">
        <f t="shared" si="95"/>
        <v>0</v>
      </c>
      <c r="M971" s="2">
        <v>504</v>
      </c>
    </row>
    <row r="972" spans="8:13" ht="12.75">
      <c r="H972" s="108">
        <v>0</v>
      </c>
      <c r="I972" s="20">
        <f t="shared" si="95"/>
        <v>0</v>
      </c>
      <c r="M972" s="2">
        <v>504</v>
      </c>
    </row>
    <row r="973" spans="8:13" ht="12.75">
      <c r="H973" s="27">
        <f>H972-B973</f>
        <v>0</v>
      </c>
      <c r="I973" s="20">
        <f t="shared" si="95"/>
        <v>0</v>
      </c>
      <c r="M973" s="2">
        <v>504</v>
      </c>
    </row>
    <row r="974" spans="1:13" s="86" customFormat="1" ht="12.75">
      <c r="A974" s="1"/>
      <c r="B974" s="5"/>
      <c r="C974" s="1"/>
      <c r="D974" s="1"/>
      <c r="E974" s="1"/>
      <c r="F974" s="25"/>
      <c r="G974" s="25"/>
      <c r="H974" s="5">
        <f>H973-B974</f>
        <v>0</v>
      </c>
      <c r="I974" s="20">
        <f t="shared" si="95"/>
        <v>0</v>
      </c>
      <c r="J974"/>
      <c r="K974"/>
      <c r="L974"/>
      <c r="M974" s="2">
        <v>504</v>
      </c>
    </row>
    <row r="975" spans="1:13" ht="12.75">
      <c r="A975" s="83"/>
      <c r="B975" s="474">
        <f>+B980+B990+B1000+B1011+B1015+B1021+B1026+B1030</f>
        <v>132200</v>
      </c>
      <c r="C975" s="83" t="s">
        <v>352</v>
      </c>
      <c r="D975" s="83" t="s">
        <v>1059</v>
      </c>
      <c r="E975" s="83" t="s">
        <v>151</v>
      </c>
      <c r="F975" s="111" t="s">
        <v>353</v>
      </c>
      <c r="G975" s="111" t="s">
        <v>354</v>
      </c>
      <c r="H975" s="71"/>
      <c r="I975" s="85">
        <f t="shared" si="95"/>
        <v>262.3015873015873</v>
      </c>
      <c r="J975" s="86"/>
      <c r="K975" s="86"/>
      <c r="L975" s="86"/>
      <c r="M975" s="2">
        <v>504</v>
      </c>
    </row>
    <row r="976" spans="2:13" ht="12.75">
      <c r="B976" s="69"/>
      <c r="H976" s="5">
        <v>0</v>
      </c>
      <c r="I976" s="20">
        <f t="shared" si="95"/>
        <v>0</v>
      </c>
      <c r="M976" s="2">
        <v>504</v>
      </c>
    </row>
    <row r="977" spans="2:13" ht="12.75">
      <c r="B977" s="69">
        <v>5000</v>
      </c>
      <c r="C977" s="1" t="s">
        <v>11</v>
      </c>
      <c r="D977" s="1" t="s">
        <v>10</v>
      </c>
      <c r="E977" s="1" t="s">
        <v>154</v>
      </c>
      <c r="F977" s="54" t="s">
        <v>355</v>
      </c>
      <c r="G977" s="25" t="s">
        <v>307</v>
      </c>
      <c r="H977" s="5">
        <f>H976-B977</f>
        <v>-5000</v>
      </c>
      <c r="I977" s="20">
        <v>10</v>
      </c>
      <c r="K977" t="s">
        <v>11</v>
      </c>
      <c r="L977">
        <v>24</v>
      </c>
      <c r="M977" s="2">
        <v>504</v>
      </c>
    </row>
    <row r="978" spans="2:13" ht="12.75">
      <c r="B978" s="69">
        <v>5000</v>
      </c>
      <c r="C978" s="1" t="s">
        <v>11</v>
      </c>
      <c r="D978" s="1" t="s">
        <v>10</v>
      </c>
      <c r="E978" s="1" t="s">
        <v>154</v>
      </c>
      <c r="F978" s="104" t="s">
        <v>356</v>
      </c>
      <c r="G978" s="25" t="s">
        <v>309</v>
      </c>
      <c r="H978" s="5">
        <f>H977-B978</f>
        <v>-10000</v>
      </c>
      <c r="I978" s="20">
        <v>10</v>
      </c>
      <c r="K978" t="s">
        <v>11</v>
      </c>
      <c r="L978">
        <v>24</v>
      </c>
      <c r="M978" s="2">
        <v>504</v>
      </c>
    </row>
    <row r="979" spans="1:13" s="44" customFormat="1" ht="12.75">
      <c r="A979" s="1"/>
      <c r="B979" s="69">
        <v>2500</v>
      </c>
      <c r="C979" s="1" t="s">
        <v>11</v>
      </c>
      <c r="D979" s="1" t="s">
        <v>10</v>
      </c>
      <c r="E979" s="1" t="s">
        <v>154</v>
      </c>
      <c r="F979" s="55" t="s">
        <v>357</v>
      </c>
      <c r="G979" s="25" t="s">
        <v>311</v>
      </c>
      <c r="H979" s="5">
        <f>H978-B979</f>
        <v>-12500</v>
      </c>
      <c r="I979" s="20">
        <v>5</v>
      </c>
      <c r="J979"/>
      <c r="K979" t="s">
        <v>11</v>
      </c>
      <c r="L979">
        <v>24</v>
      </c>
      <c r="M979" s="2">
        <v>504</v>
      </c>
    </row>
    <row r="980" spans="1:13" ht="12.75">
      <c r="A980" s="9"/>
      <c r="B980" s="465">
        <f>SUM(B977:B979)</f>
        <v>12500</v>
      </c>
      <c r="C980" s="9" t="s">
        <v>11</v>
      </c>
      <c r="D980" s="9"/>
      <c r="E980" s="9"/>
      <c r="F980" s="16"/>
      <c r="G980" s="16"/>
      <c r="H980" s="42">
        <v>0</v>
      </c>
      <c r="I980" s="43">
        <f aca="true" t="shared" si="97" ref="I980:I1011">+B980/M980</f>
        <v>24.8015873015873</v>
      </c>
      <c r="J980" s="44"/>
      <c r="K980" s="44"/>
      <c r="L980" s="44"/>
      <c r="M980" s="2">
        <v>504</v>
      </c>
    </row>
    <row r="981" spans="2:13" ht="12.75">
      <c r="B981" s="69"/>
      <c r="H981" s="5">
        <f aca="true" t="shared" si="98" ref="H981:H989">H980-B981</f>
        <v>0</v>
      </c>
      <c r="I981" s="20">
        <f t="shared" si="97"/>
        <v>0</v>
      </c>
      <c r="M981" s="2">
        <v>504</v>
      </c>
    </row>
    <row r="982" spans="2:13" ht="12.75">
      <c r="B982" s="69"/>
      <c r="H982" s="5">
        <f t="shared" si="98"/>
        <v>0</v>
      </c>
      <c r="I982" s="20">
        <f t="shared" si="97"/>
        <v>0</v>
      </c>
      <c r="M982" s="2">
        <v>504</v>
      </c>
    </row>
    <row r="983" spans="2:13" ht="12.75">
      <c r="B983" s="69">
        <v>500</v>
      </c>
      <c r="C983" s="48" t="s">
        <v>358</v>
      </c>
      <c r="D983" s="48" t="s">
        <v>10</v>
      </c>
      <c r="E983" s="48" t="s">
        <v>162</v>
      </c>
      <c r="F983" s="47" t="s">
        <v>359</v>
      </c>
      <c r="G983" s="47" t="s">
        <v>307</v>
      </c>
      <c r="H983" s="5">
        <f t="shared" si="98"/>
        <v>-500</v>
      </c>
      <c r="I983" s="20">
        <f t="shared" si="97"/>
        <v>0.9920634920634921</v>
      </c>
      <c r="K983" s="49" t="s">
        <v>154</v>
      </c>
      <c r="L983">
        <v>24</v>
      </c>
      <c r="M983" s="2">
        <v>504</v>
      </c>
    </row>
    <row r="984" spans="2:13" ht="12.75">
      <c r="B984" s="69">
        <v>2000</v>
      </c>
      <c r="C984" s="48" t="s">
        <v>164</v>
      </c>
      <c r="D984" s="48" t="s">
        <v>10</v>
      </c>
      <c r="E984" s="48" t="s">
        <v>162</v>
      </c>
      <c r="F984" s="47" t="s">
        <v>360</v>
      </c>
      <c r="G984" s="47" t="s">
        <v>307</v>
      </c>
      <c r="H984" s="5">
        <f t="shared" si="98"/>
        <v>-2500</v>
      </c>
      <c r="I984" s="20">
        <f t="shared" si="97"/>
        <v>3.9682539682539684</v>
      </c>
      <c r="K984" s="49" t="s">
        <v>154</v>
      </c>
      <c r="L984">
        <v>24</v>
      </c>
      <c r="M984" s="2">
        <v>504</v>
      </c>
    </row>
    <row r="985" spans="2:13" ht="12.75">
      <c r="B985" s="69">
        <v>1000</v>
      </c>
      <c r="C985" s="48" t="s">
        <v>361</v>
      </c>
      <c r="D985" s="48" t="s">
        <v>10</v>
      </c>
      <c r="E985" s="48" t="s">
        <v>162</v>
      </c>
      <c r="F985" s="47" t="s">
        <v>359</v>
      </c>
      <c r="G985" s="47" t="s">
        <v>309</v>
      </c>
      <c r="H985" s="5">
        <f t="shared" si="98"/>
        <v>-3500</v>
      </c>
      <c r="I985" s="20">
        <f t="shared" si="97"/>
        <v>1.9841269841269842</v>
      </c>
      <c r="K985" s="49" t="s">
        <v>154</v>
      </c>
      <c r="L985">
        <v>24</v>
      </c>
      <c r="M985" s="2">
        <v>504</v>
      </c>
    </row>
    <row r="986" spans="2:13" ht="12.75">
      <c r="B986" s="69">
        <v>2000</v>
      </c>
      <c r="C986" s="48" t="s">
        <v>164</v>
      </c>
      <c r="D986" s="48" t="s">
        <v>10</v>
      </c>
      <c r="E986" s="48" t="s">
        <v>162</v>
      </c>
      <c r="F986" s="47" t="s">
        <v>360</v>
      </c>
      <c r="G986" s="47" t="s">
        <v>309</v>
      </c>
      <c r="H986" s="5">
        <f t="shared" si="98"/>
        <v>-5500</v>
      </c>
      <c r="I986" s="20">
        <f t="shared" si="97"/>
        <v>3.9682539682539684</v>
      </c>
      <c r="K986" s="49" t="s">
        <v>154</v>
      </c>
      <c r="L986">
        <v>24</v>
      </c>
      <c r="M986" s="2">
        <v>504</v>
      </c>
    </row>
    <row r="987" spans="2:13" ht="12.75">
      <c r="B987" s="69">
        <v>2000</v>
      </c>
      <c r="C987" s="48" t="s">
        <v>164</v>
      </c>
      <c r="D987" s="48" t="s">
        <v>10</v>
      </c>
      <c r="E987" s="48" t="s">
        <v>162</v>
      </c>
      <c r="F987" s="47" t="s">
        <v>360</v>
      </c>
      <c r="G987" s="47" t="s">
        <v>311</v>
      </c>
      <c r="H987" s="5">
        <f t="shared" si="98"/>
        <v>-7500</v>
      </c>
      <c r="I987" s="20">
        <f t="shared" si="97"/>
        <v>3.9682539682539684</v>
      </c>
      <c r="K987" s="49" t="s">
        <v>154</v>
      </c>
      <c r="L987">
        <v>24</v>
      </c>
      <c r="M987" s="2">
        <v>504</v>
      </c>
    </row>
    <row r="988" spans="2:13" ht="12.75">
      <c r="B988" s="69">
        <v>2000</v>
      </c>
      <c r="C988" s="48" t="s">
        <v>164</v>
      </c>
      <c r="D988" s="48" t="s">
        <v>10</v>
      </c>
      <c r="E988" s="48" t="s">
        <v>162</v>
      </c>
      <c r="F988" s="47" t="s">
        <v>360</v>
      </c>
      <c r="G988" s="47" t="s">
        <v>336</v>
      </c>
      <c r="H988" s="5">
        <f t="shared" si="98"/>
        <v>-9500</v>
      </c>
      <c r="I988" s="20">
        <f t="shared" si="97"/>
        <v>3.9682539682539684</v>
      </c>
      <c r="K988" s="49" t="s">
        <v>154</v>
      </c>
      <c r="L988">
        <v>24</v>
      </c>
      <c r="M988" s="2">
        <v>504</v>
      </c>
    </row>
    <row r="989" spans="1:13" s="80" customFormat="1" ht="12.75">
      <c r="A989" s="1"/>
      <c r="B989" s="69">
        <v>2000</v>
      </c>
      <c r="C989" s="48" t="s">
        <v>164</v>
      </c>
      <c r="D989" s="48" t="s">
        <v>10</v>
      </c>
      <c r="E989" s="48" t="s">
        <v>162</v>
      </c>
      <c r="F989" s="47" t="s">
        <v>360</v>
      </c>
      <c r="G989" s="47" t="s">
        <v>313</v>
      </c>
      <c r="H989" s="5">
        <f t="shared" si="98"/>
        <v>-11500</v>
      </c>
      <c r="I989" s="20">
        <f t="shared" si="97"/>
        <v>3.9682539682539684</v>
      </c>
      <c r="J989"/>
      <c r="K989" s="49" t="s">
        <v>154</v>
      </c>
      <c r="L989">
        <v>24</v>
      </c>
      <c r="M989" s="2">
        <v>504</v>
      </c>
    </row>
    <row r="990" spans="1:13" ht="12.75">
      <c r="A990" s="75"/>
      <c r="B990" s="466">
        <f>SUM(B983:B989)</f>
        <v>11500</v>
      </c>
      <c r="C990" s="75"/>
      <c r="D990" s="75"/>
      <c r="E990" s="77" t="s">
        <v>162</v>
      </c>
      <c r="F990" s="78"/>
      <c r="G990" s="78"/>
      <c r="H990" s="76">
        <v>0</v>
      </c>
      <c r="I990" s="79">
        <f t="shared" si="97"/>
        <v>22.817460317460316</v>
      </c>
      <c r="J990" s="80"/>
      <c r="K990" s="80"/>
      <c r="L990" s="80"/>
      <c r="M990" s="2">
        <v>504</v>
      </c>
    </row>
    <row r="991" spans="2:13" ht="12.75">
      <c r="B991" s="69"/>
      <c r="H991" s="5">
        <f aca="true" t="shared" si="99" ref="H991:H999">H990-B991</f>
        <v>0</v>
      </c>
      <c r="I991" s="20">
        <f t="shared" si="97"/>
        <v>0</v>
      </c>
      <c r="M991" s="2">
        <v>504</v>
      </c>
    </row>
    <row r="992" spans="2:13" ht="12.75">
      <c r="B992" s="69"/>
      <c r="H992" s="5">
        <f t="shared" si="99"/>
        <v>0</v>
      </c>
      <c r="I992" s="20">
        <f t="shared" si="97"/>
        <v>0</v>
      </c>
      <c r="M992" s="2">
        <v>504</v>
      </c>
    </row>
    <row r="993" spans="2:13" ht="12.75">
      <c r="B993" s="69">
        <v>4000</v>
      </c>
      <c r="C993" s="48" t="s">
        <v>362</v>
      </c>
      <c r="D993" s="48" t="s">
        <v>10</v>
      </c>
      <c r="E993" s="48" t="s">
        <v>453</v>
      </c>
      <c r="F993" s="47" t="s">
        <v>363</v>
      </c>
      <c r="G993" s="47" t="s">
        <v>307</v>
      </c>
      <c r="H993" s="5">
        <f t="shared" si="99"/>
        <v>-4000</v>
      </c>
      <c r="I993" s="20">
        <f t="shared" si="97"/>
        <v>7.936507936507937</v>
      </c>
      <c r="K993" s="49" t="s">
        <v>154</v>
      </c>
      <c r="L993">
        <v>24</v>
      </c>
      <c r="M993" s="2">
        <v>504</v>
      </c>
    </row>
    <row r="994" spans="2:13" ht="12.75">
      <c r="B994" s="69">
        <v>1000</v>
      </c>
      <c r="C994" s="48" t="s">
        <v>364</v>
      </c>
      <c r="D994" s="48" t="s">
        <v>10</v>
      </c>
      <c r="E994" s="48" t="s">
        <v>453</v>
      </c>
      <c r="F994" s="47" t="s">
        <v>359</v>
      </c>
      <c r="G994" s="47" t="s">
        <v>307</v>
      </c>
      <c r="H994" s="5">
        <f t="shared" si="99"/>
        <v>-5000</v>
      </c>
      <c r="I994" s="20">
        <f t="shared" si="97"/>
        <v>1.9841269841269842</v>
      </c>
      <c r="K994" s="49" t="s">
        <v>154</v>
      </c>
      <c r="L994">
        <v>24</v>
      </c>
      <c r="M994" s="2">
        <v>504</v>
      </c>
    </row>
    <row r="995" spans="2:13" ht="12.75">
      <c r="B995" s="69">
        <v>1000</v>
      </c>
      <c r="C995" s="48" t="s">
        <v>365</v>
      </c>
      <c r="D995" s="48" t="s">
        <v>10</v>
      </c>
      <c r="E995" s="48" t="s">
        <v>453</v>
      </c>
      <c r="F995" s="47" t="s">
        <v>359</v>
      </c>
      <c r="G995" s="47" t="s">
        <v>307</v>
      </c>
      <c r="H995" s="5">
        <f t="shared" si="99"/>
        <v>-6000</v>
      </c>
      <c r="I995" s="20">
        <f t="shared" si="97"/>
        <v>1.9841269841269842</v>
      </c>
      <c r="K995" s="49" t="s">
        <v>154</v>
      </c>
      <c r="L995">
        <v>24</v>
      </c>
      <c r="M995" s="2">
        <v>504</v>
      </c>
    </row>
    <row r="996" spans="2:13" ht="12.75">
      <c r="B996" s="69">
        <v>1000</v>
      </c>
      <c r="C996" s="48" t="s">
        <v>366</v>
      </c>
      <c r="D996" s="48" t="s">
        <v>10</v>
      </c>
      <c r="E996" s="48" t="s">
        <v>453</v>
      </c>
      <c r="F996" s="47" t="s">
        <v>359</v>
      </c>
      <c r="G996" s="47" t="s">
        <v>307</v>
      </c>
      <c r="H996" s="5">
        <f t="shared" si="99"/>
        <v>-7000</v>
      </c>
      <c r="I996" s="20">
        <f t="shared" si="97"/>
        <v>1.9841269841269842</v>
      </c>
      <c r="K996" s="49" t="s">
        <v>154</v>
      </c>
      <c r="L996">
        <v>24</v>
      </c>
      <c r="M996" s="2">
        <v>504</v>
      </c>
    </row>
    <row r="997" spans="1:13" s="49" customFormat="1" ht="12.75">
      <c r="A997" s="1"/>
      <c r="B997" s="69">
        <v>1500</v>
      </c>
      <c r="C997" s="48" t="s">
        <v>367</v>
      </c>
      <c r="D997" s="48" t="s">
        <v>10</v>
      </c>
      <c r="E997" s="48" t="s">
        <v>453</v>
      </c>
      <c r="F997" s="47" t="s">
        <v>359</v>
      </c>
      <c r="G997" s="47" t="s">
        <v>309</v>
      </c>
      <c r="H997" s="5">
        <f t="shared" si="99"/>
        <v>-8500</v>
      </c>
      <c r="I997" s="20">
        <f t="shared" si="97"/>
        <v>2.9761904761904763</v>
      </c>
      <c r="J997"/>
      <c r="K997" s="49" t="s">
        <v>154</v>
      </c>
      <c r="L997">
        <v>24</v>
      </c>
      <c r="M997" s="2">
        <v>504</v>
      </c>
    </row>
    <row r="998" spans="1:13" s="49" customFormat="1" ht="12.75">
      <c r="A998" s="48"/>
      <c r="B998" s="69">
        <v>1500</v>
      </c>
      <c r="C998" s="48" t="s">
        <v>368</v>
      </c>
      <c r="D998" s="48" t="s">
        <v>10</v>
      </c>
      <c r="E998" s="48" t="s">
        <v>453</v>
      </c>
      <c r="F998" s="47" t="s">
        <v>359</v>
      </c>
      <c r="G998" s="47" t="s">
        <v>309</v>
      </c>
      <c r="H998" s="52">
        <f t="shared" si="99"/>
        <v>-10000</v>
      </c>
      <c r="I998" s="81">
        <f t="shared" si="97"/>
        <v>2.9761904761904763</v>
      </c>
      <c r="K998" s="49" t="s">
        <v>154</v>
      </c>
      <c r="L998" s="49">
        <v>24</v>
      </c>
      <c r="M998" s="2">
        <v>504</v>
      </c>
    </row>
    <row r="999" spans="1:13" s="80" customFormat="1" ht="12.75">
      <c r="A999" s="48"/>
      <c r="B999" s="69">
        <v>4000</v>
      </c>
      <c r="C999" s="48" t="s">
        <v>176</v>
      </c>
      <c r="D999" s="48" t="s">
        <v>10</v>
      </c>
      <c r="E999" s="48" t="s">
        <v>453</v>
      </c>
      <c r="F999" s="47" t="s">
        <v>369</v>
      </c>
      <c r="G999" s="47" t="s">
        <v>311</v>
      </c>
      <c r="H999" s="52">
        <f t="shared" si="99"/>
        <v>-14000</v>
      </c>
      <c r="I999" s="81">
        <f t="shared" si="97"/>
        <v>7.936507936507937</v>
      </c>
      <c r="J999" s="49"/>
      <c r="K999" s="49" t="s">
        <v>154</v>
      </c>
      <c r="L999" s="49">
        <v>24</v>
      </c>
      <c r="M999" s="2">
        <v>504</v>
      </c>
    </row>
    <row r="1000" spans="1:13" ht="12.75">
      <c r="A1000" s="75"/>
      <c r="B1000" s="466">
        <f>SUM(B993:B999)</f>
        <v>14000</v>
      </c>
      <c r="C1000" s="75" t="s">
        <v>1212</v>
      </c>
      <c r="D1000" s="75"/>
      <c r="E1000" s="77"/>
      <c r="F1000" s="78"/>
      <c r="G1000" s="78"/>
      <c r="H1000" s="76">
        <v>0</v>
      </c>
      <c r="I1000" s="79">
        <f t="shared" si="97"/>
        <v>27.77777777777778</v>
      </c>
      <c r="J1000" s="80"/>
      <c r="K1000" s="80"/>
      <c r="L1000" s="80"/>
      <c r="M1000" s="2">
        <v>504</v>
      </c>
    </row>
    <row r="1001" spans="2:13" ht="12.75">
      <c r="B1001" s="475"/>
      <c r="H1001" s="5">
        <f aca="true" t="shared" si="100" ref="H1001:H1010">H1000-B1001</f>
        <v>0</v>
      </c>
      <c r="I1001" s="20">
        <f t="shared" si="97"/>
        <v>0</v>
      </c>
      <c r="M1001" s="2">
        <v>504</v>
      </c>
    </row>
    <row r="1002" spans="2:13" ht="12.75">
      <c r="B1002" s="69"/>
      <c r="H1002" s="5">
        <f t="shared" si="100"/>
        <v>0</v>
      </c>
      <c r="I1002" s="20">
        <f t="shared" si="97"/>
        <v>0</v>
      </c>
      <c r="M1002" s="2">
        <v>504</v>
      </c>
    </row>
    <row r="1003" spans="2:13" ht="12.75">
      <c r="B1003" s="69">
        <v>1900</v>
      </c>
      <c r="C1003" s="48" t="s">
        <v>38</v>
      </c>
      <c r="D1003" s="48" t="s">
        <v>10</v>
      </c>
      <c r="E1003" s="48" t="s">
        <v>52</v>
      </c>
      <c r="F1003" s="47" t="s">
        <v>359</v>
      </c>
      <c r="G1003" s="47" t="s">
        <v>307</v>
      </c>
      <c r="H1003" s="5">
        <f t="shared" si="100"/>
        <v>-1900</v>
      </c>
      <c r="I1003" s="20">
        <f t="shared" si="97"/>
        <v>3.7698412698412698</v>
      </c>
      <c r="K1003" s="49" t="s">
        <v>154</v>
      </c>
      <c r="L1003">
        <v>24</v>
      </c>
      <c r="M1003" s="2">
        <v>504</v>
      </c>
    </row>
    <row r="1004" spans="2:13" ht="12.75">
      <c r="B1004" s="69">
        <v>1000</v>
      </c>
      <c r="C1004" s="48" t="s">
        <v>38</v>
      </c>
      <c r="D1004" s="48" t="s">
        <v>10</v>
      </c>
      <c r="E1004" s="48" t="s">
        <v>52</v>
      </c>
      <c r="F1004" s="47" t="s">
        <v>370</v>
      </c>
      <c r="G1004" s="47" t="s">
        <v>307</v>
      </c>
      <c r="H1004" s="5">
        <f t="shared" si="100"/>
        <v>-2900</v>
      </c>
      <c r="I1004" s="20">
        <f t="shared" si="97"/>
        <v>1.9841269841269842</v>
      </c>
      <c r="K1004" s="49" t="s">
        <v>154</v>
      </c>
      <c r="L1004">
        <v>24</v>
      </c>
      <c r="M1004" s="2">
        <v>504</v>
      </c>
    </row>
    <row r="1005" spans="2:13" ht="12.75">
      <c r="B1005" s="69">
        <v>1700</v>
      </c>
      <c r="C1005" s="48" t="s">
        <v>38</v>
      </c>
      <c r="D1005" s="48" t="s">
        <v>10</v>
      </c>
      <c r="E1005" s="48" t="s">
        <v>52</v>
      </c>
      <c r="F1005" s="47" t="s">
        <v>359</v>
      </c>
      <c r="G1005" s="47" t="s">
        <v>309</v>
      </c>
      <c r="H1005" s="5">
        <f t="shared" si="100"/>
        <v>-4600</v>
      </c>
      <c r="I1005" s="20">
        <f t="shared" si="97"/>
        <v>3.373015873015873</v>
      </c>
      <c r="K1005" s="49" t="s">
        <v>154</v>
      </c>
      <c r="L1005">
        <v>24</v>
      </c>
      <c r="M1005" s="2">
        <v>504</v>
      </c>
    </row>
    <row r="1006" spans="2:13" ht="12.75">
      <c r="B1006" s="69">
        <v>1000</v>
      </c>
      <c r="C1006" s="48" t="s">
        <v>38</v>
      </c>
      <c r="D1006" s="48" t="s">
        <v>10</v>
      </c>
      <c r="E1006" s="48" t="s">
        <v>52</v>
      </c>
      <c r="F1006" s="47" t="s">
        <v>370</v>
      </c>
      <c r="G1006" s="47" t="s">
        <v>309</v>
      </c>
      <c r="H1006" s="5">
        <f t="shared" si="100"/>
        <v>-5600</v>
      </c>
      <c r="I1006" s="20">
        <f t="shared" si="97"/>
        <v>1.9841269841269842</v>
      </c>
      <c r="K1006" s="49" t="s">
        <v>154</v>
      </c>
      <c r="L1006">
        <v>24</v>
      </c>
      <c r="M1006" s="2">
        <v>504</v>
      </c>
    </row>
    <row r="1007" spans="2:13" ht="12.75">
      <c r="B1007" s="69">
        <v>1400</v>
      </c>
      <c r="C1007" s="48" t="s">
        <v>38</v>
      </c>
      <c r="D1007" s="48" t="s">
        <v>10</v>
      </c>
      <c r="E1007" s="48" t="s">
        <v>52</v>
      </c>
      <c r="F1007" s="47" t="s">
        <v>359</v>
      </c>
      <c r="G1007" s="47" t="s">
        <v>311</v>
      </c>
      <c r="H1007" s="5">
        <f t="shared" si="100"/>
        <v>-7000</v>
      </c>
      <c r="I1007" s="20">
        <f t="shared" si="97"/>
        <v>2.7777777777777777</v>
      </c>
      <c r="K1007" s="49" t="s">
        <v>154</v>
      </c>
      <c r="L1007">
        <v>24</v>
      </c>
      <c r="M1007" s="2">
        <v>504</v>
      </c>
    </row>
    <row r="1008" spans="2:13" ht="12.75">
      <c r="B1008" s="69">
        <v>1000</v>
      </c>
      <c r="C1008" s="48" t="s">
        <v>38</v>
      </c>
      <c r="D1008" s="48" t="s">
        <v>10</v>
      </c>
      <c r="E1008" s="48" t="s">
        <v>52</v>
      </c>
      <c r="F1008" s="47" t="s">
        <v>370</v>
      </c>
      <c r="G1008" s="47" t="s">
        <v>311</v>
      </c>
      <c r="H1008" s="5">
        <f t="shared" si="100"/>
        <v>-8000</v>
      </c>
      <c r="I1008" s="20">
        <f t="shared" si="97"/>
        <v>1.9841269841269842</v>
      </c>
      <c r="K1008" s="49" t="s">
        <v>154</v>
      </c>
      <c r="L1008">
        <v>24</v>
      </c>
      <c r="M1008" s="2">
        <v>504</v>
      </c>
    </row>
    <row r="1009" spans="2:13" ht="12.75">
      <c r="B1009" s="69">
        <v>1000</v>
      </c>
      <c r="C1009" s="48" t="s">
        <v>38</v>
      </c>
      <c r="D1009" s="48" t="s">
        <v>10</v>
      </c>
      <c r="E1009" s="48" t="s">
        <v>52</v>
      </c>
      <c r="F1009" s="47" t="s">
        <v>359</v>
      </c>
      <c r="G1009" s="47" t="s">
        <v>336</v>
      </c>
      <c r="H1009" s="5">
        <f t="shared" si="100"/>
        <v>-9000</v>
      </c>
      <c r="I1009" s="20">
        <f t="shared" si="97"/>
        <v>1.9841269841269842</v>
      </c>
      <c r="K1009" s="49" t="s">
        <v>154</v>
      </c>
      <c r="L1009">
        <v>24</v>
      </c>
      <c r="M1009" s="2">
        <v>504</v>
      </c>
    </row>
    <row r="1010" spans="1:13" s="80" customFormat="1" ht="12.75">
      <c r="A1010" s="1"/>
      <c r="B1010" s="69">
        <v>1000</v>
      </c>
      <c r="C1010" s="48" t="s">
        <v>38</v>
      </c>
      <c r="D1010" s="48" t="s">
        <v>10</v>
      </c>
      <c r="E1010" s="48" t="s">
        <v>52</v>
      </c>
      <c r="F1010" s="47" t="s">
        <v>370</v>
      </c>
      <c r="G1010" s="47" t="s">
        <v>313</v>
      </c>
      <c r="H1010" s="5">
        <f t="shared" si="100"/>
        <v>-10000</v>
      </c>
      <c r="I1010" s="20">
        <f t="shared" si="97"/>
        <v>1.9841269841269842</v>
      </c>
      <c r="J1010"/>
      <c r="K1010" s="49" t="s">
        <v>154</v>
      </c>
      <c r="L1010">
        <v>24</v>
      </c>
      <c r="M1010" s="2">
        <v>504</v>
      </c>
    </row>
    <row r="1011" spans="1:13" ht="12.75">
      <c r="A1011" s="75"/>
      <c r="B1011" s="466">
        <f>SUM(B1003:B1010)</f>
        <v>10000</v>
      </c>
      <c r="C1011" s="75"/>
      <c r="D1011" s="75"/>
      <c r="E1011" s="77" t="s">
        <v>52</v>
      </c>
      <c r="F1011" s="78"/>
      <c r="G1011" s="78"/>
      <c r="H1011" s="76">
        <v>0</v>
      </c>
      <c r="I1011" s="79">
        <f t="shared" si="97"/>
        <v>19.841269841269842</v>
      </c>
      <c r="J1011" s="80"/>
      <c r="K1011" s="80"/>
      <c r="L1011" s="80"/>
      <c r="M1011" s="2">
        <v>504</v>
      </c>
    </row>
    <row r="1012" spans="2:13" ht="12.75">
      <c r="B1012" s="69"/>
      <c r="H1012" s="5">
        <f>H1011-B1012</f>
        <v>0</v>
      </c>
      <c r="I1012" s="20">
        <f aca="true" t="shared" si="101" ref="I1012:I1036">+B1012/M1012</f>
        <v>0</v>
      </c>
      <c r="M1012" s="2">
        <v>504</v>
      </c>
    </row>
    <row r="1013" spans="2:13" ht="12.75">
      <c r="B1013" s="69"/>
      <c r="H1013" s="5">
        <f>H1012-B1013</f>
        <v>0</v>
      </c>
      <c r="I1013" s="20">
        <f t="shared" si="101"/>
        <v>0</v>
      </c>
      <c r="M1013" s="2">
        <v>504</v>
      </c>
    </row>
    <row r="1014" spans="1:13" s="80" customFormat="1" ht="12.75">
      <c r="A1014" s="1"/>
      <c r="B1014" s="69">
        <v>6000</v>
      </c>
      <c r="C1014" s="48" t="s">
        <v>39</v>
      </c>
      <c r="D1014" s="48" t="s">
        <v>10</v>
      </c>
      <c r="E1014" s="48" t="s">
        <v>453</v>
      </c>
      <c r="F1014" s="47" t="s">
        <v>1134</v>
      </c>
      <c r="G1014" s="47" t="s">
        <v>307</v>
      </c>
      <c r="H1014" s="5">
        <f>H1013-B1014</f>
        <v>-6000</v>
      </c>
      <c r="I1014" s="20">
        <f t="shared" si="101"/>
        <v>11.904761904761905</v>
      </c>
      <c r="J1014"/>
      <c r="K1014" s="49" t="s">
        <v>154</v>
      </c>
      <c r="L1014">
        <v>24</v>
      </c>
      <c r="M1014" s="2">
        <v>504</v>
      </c>
    </row>
    <row r="1015" spans="1:13" ht="12.75">
      <c r="A1015" s="75"/>
      <c r="B1015" s="466">
        <f>SUM(B1014)</f>
        <v>6000</v>
      </c>
      <c r="C1015" s="75" t="s">
        <v>39</v>
      </c>
      <c r="D1015" s="75"/>
      <c r="E1015" s="77"/>
      <c r="F1015" s="78"/>
      <c r="G1015" s="78"/>
      <c r="H1015" s="76">
        <v>0</v>
      </c>
      <c r="I1015" s="79">
        <f t="shared" si="101"/>
        <v>11.904761904761905</v>
      </c>
      <c r="J1015" s="80"/>
      <c r="K1015" s="80"/>
      <c r="L1015" s="80"/>
      <c r="M1015" s="2">
        <v>504</v>
      </c>
    </row>
    <row r="1016" spans="2:13" ht="12.75">
      <c r="B1016" s="69"/>
      <c r="H1016" s="5">
        <f>H1015-B1016</f>
        <v>0</v>
      </c>
      <c r="I1016" s="20">
        <f t="shared" si="101"/>
        <v>0</v>
      </c>
      <c r="M1016" s="2">
        <v>504</v>
      </c>
    </row>
    <row r="1017" spans="2:13" ht="12.75">
      <c r="B1017" s="69"/>
      <c r="H1017" s="5">
        <f>H1016-B1017</f>
        <v>0</v>
      </c>
      <c r="I1017" s="20">
        <f t="shared" si="101"/>
        <v>0</v>
      </c>
      <c r="M1017" s="2">
        <v>504</v>
      </c>
    </row>
    <row r="1018" spans="2:13" ht="12.75">
      <c r="B1018" s="69">
        <v>2000</v>
      </c>
      <c r="C1018" s="48" t="s">
        <v>41</v>
      </c>
      <c r="D1018" s="48" t="s">
        <v>10</v>
      </c>
      <c r="E1018" s="48" t="s">
        <v>453</v>
      </c>
      <c r="F1018" s="47" t="s">
        <v>359</v>
      </c>
      <c r="G1018" s="47" t="s">
        <v>307</v>
      </c>
      <c r="H1018" s="5">
        <f>H1017-B1018</f>
        <v>-2000</v>
      </c>
      <c r="I1018" s="20">
        <f t="shared" si="101"/>
        <v>3.9682539682539684</v>
      </c>
      <c r="K1018" s="49" t="s">
        <v>154</v>
      </c>
      <c r="L1018">
        <v>24</v>
      </c>
      <c r="M1018" s="2">
        <v>504</v>
      </c>
    </row>
    <row r="1019" spans="2:13" ht="12.75">
      <c r="B1019" s="69">
        <v>2000</v>
      </c>
      <c r="C1019" s="48" t="s">
        <v>41</v>
      </c>
      <c r="D1019" s="48" t="s">
        <v>10</v>
      </c>
      <c r="E1019" s="48" t="s">
        <v>453</v>
      </c>
      <c r="F1019" s="47" t="s">
        <v>359</v>
      </c>
      <c r="G1019" s="47" t="s">
        <v>309</v>
      </c>
      <c r="H1019" s="5">
        <f>H1018-B1019</f>
        <v>-4000</v>
      </c>
      <c r="I1019" s="20">
        <f t="shared" si="101"/>
        <v>3.9682539682539684</v>
      </c>
      <c r="K1019" s="49" t="s">
        <v>154</v>
      </c>
      <c r="L1019">
        <v>24</v>
      </c>
      <c r="M1019" s="2">
        <v>504</v>
      </c>
    </row>
    <row r="1020" spans="1:13" s="80" customFormat="1" ht="12.75">
      <c r="A1020" s="1"/>
      <c r="B1020" s="475">
        <v>2000</v>
      </c>
      <c r="C1020" s="48" t="s">
        <v>41</v>
      </c>
      <c r="D1020" s="48" t="s">
        <v>10</v>
      </c>
      <c r="E1020" s="48" t="s">
        <v>453</v>
      </c>
      <c r="F1020" s="47" t="s">
        <v>359</v>
      </c>
      <c r="G1020" s="47" t="s">
        <v>311</v>
      </c>
      <c r="H1020" s="5">
        <f>H1019-B1020</f>
        <v>-6000</v>
      </c>
      <c r="I1020" s="20">
        <f t="shared" si="101"/>
        <v>3.9682539682539684</v>
      </c>
      <c r="J1020"/>
      <c r="K1020" s="49" t="s">
        <v>154</v>
      </c>
      <c r="L1020">
        <v>24</v>
      </c>
      <c r="M1020" s="2">
        <v>504</v>
      </c>
    </row>
    <row r="1021" spans="1:13" ht="12.75">
      <c r="A1021" s="75"/>
      <c r="B1021" s="477">
        <f>SUM(B1018:B1020)</f>
        <v>6000</v>
      </c>
      <c r="C1021" s="75" t="s">
        <v>41</v>
      </c>
      <c r="D1021" s="75"/>
      <c r="E1021" s="77"/>
      <c r="F1021" s="78"/>
      <c r="G1021" s="78"/>
      <c r="H1021" s="76">
        <v>0</v>
      </c>
      <c r="I1021" s="79">
        <f t="shared" si="101"/>
        <v>11.904761904761905</v>
      </c>
      <c r="J1021" s="80"/>
      <c r="K1021" s="80"/>
      <c r="L1021" s="80"/>
      <c r="M1021" s="2">
        <v>504</v>
      </c>
    </row>
    <row r="1022" spans="2:13" ht="12.75">
      <c r="B1022" s="90"/>
      <c r="H1022" s="5">
        <f>H1021-B1022</f>
        <v>0</v>
      </c>
      <c r="I1022" s="20">
        <f t="shared" si="101"/>
        <v>0</v>
      </c>
      <c r="M1022" s="2">
        <v>504</v>
      </c>
    </row>
    <row r="1023" spans="1:13" s="49" customFormat="1" ht="12.75">
      <c r="A1023" s="1"/>
      <c r="B1023" s="5"/>
      <c r="C1023" s="1"/>
      <c r="D1023" s="1"/>
      <c r="E1023" s="1"/>
      <c r="F1023" s="25"/>
      <c r="G1023" s="25"/>
      <c r="H1023" s="5">
        <f>H1022-B1023</f>
        <v>0</v>
      </c>
      <c r="I1023" s="20">
        <f t="shared" si="101"/>
        <v>0</v>
      </c>
      <c r="J1023"/>
      <c r="K1023"/>
      <c r="L1023"/>
      <c r="M1023" s="2">
        <v>504</v>
      </c>
    </row>
    <row r="1024" spans="1:13" s="49" customFormat="1" ht="12.75">
      <c r="A1024" s="48"/>
      <c r="B1024" s="468">
        <v>1000</v>
      </c>
      <c r="C1024" s="48" t="s">
        <v>1254</v>
      </c>
      <c r="D1024" s="48" t="s">
        <v>10</v>
      </c>
      <c r="E1024" s="48" t="s">
        <v>182</v>
      </c>
      <c r="F1024" s="47" t="s">
        <v>359</v>
      </c>
      <c r="G1024" s="47" t="s">
        <v>307</v>
      </c>
      <c r="H1024" s="52">
        <f>H1023-B1024</f>
        <v>-1000</v>
      </c>
      <c r="I1024" s="81">
        <f t="shared" si="101"/>
        <v>1.9841269841269842</v>
      </c>
      <c r="K1024" s="49" t="s">
        <v>154</v>
      </c>
      <c r="L1024" s="49">
        <v>24</v>
      </c>
      <c r="M1024" s="2">
        <v>504</v>
      </c>
    </row>
    <row r="1025" spans="1:13" s="107" customFormat="1" ht="12.75">
      <c r="A1025" s="48"/>
      <c r="B1025" s="468">
        <v>1200</v>
      </c>
      <c r="C1025" s="48" t="s">
        <v>1254</v>
      </c>
      <c r="D1025" s="48" t="s">
        <v>10</v>
      </c>
      <c r="E1025" s="48" t="s">
        <v>182</v>
      </c>
      <c r="F1025" s="47" t="s">
        <v>359</v>
      </c>
      <c r="G1025" s="47" t="s">
        <v>309</v>
      </c>
      <c r="H1025" s="52">
        <f>H1024-B1025</f>
        <v>-2200</v>
      </c>
      <c r="I1025" s="81">
        <f t="shared" si="101"/>
        <v>2.380952380952381</v>
      </c>
      <c r="J1025" s="49"/>
      <c r="K1025" s="49" t="s">
        <v>154</v>
      </c>
      <c r="L1025" s="49">
        <v>24</v>
      </c>
      <c r="M1025" s="2">
        <v>504</v>
      </c>
    </row>
    <row r="1026" spans="1:13" ht="12.75">
      <c r="A1026" s="77"/>
      <c r="B1026" s="469">
        <f>SUM(B1024:B1025)</f>
        <v>2200</v>
      </c>
      <c r="C1026" s="77"/>
      <c r="D1026" s="77"/>
      <c r="E1026" s="77" t="s">
        <v>182</v>
      </c>
      <c r="F1026" s="93"/>
      <c r="G1026" s="93"/>
      <c r="H1026" s="105">
        <v>0</v>
      </c>
      <c r="I1026" s="106">
        <f t="shared" si="101"/>
        <v>4.365079365079365</v>
      </c>
      <c r="J1026" s="107"/>
      <c r="K1026" s="107"/>
      <c r="L1026" s="107"/>
      <c r="M1026" s="2">
        <v>504</v>
      </c>
    </row>
    <row r="1027" spans="8:13" ht="12.75">
      <c r="H1027" s="5">
        <f>H1026-B1027</f>
        <v>0</v>
      </c>
      <c r="I1027" s="20">
        <f t="shared" si="101"/>
        <v>0</v>
      </c>
      <c r="M1027" s="2">
        <v>504</v>
      </c>
    </row>
    <row r="1028" spans="8:13" ht="12.75">
      <c r="H1028" s="5">
        <f>H1027-B1028</f>
        <v>0</v>
      </c>
      <c r="I1028" s="20">
        <f t="shared" si="101"/>
        <v>0</v>
      </c>
      <c r="M1028" s="2">
        <v>504</v>
      </c>
    </row>
    <row r="1029" spans="1:13" s="13" customFormat="1" ht="12.75">
      <c r="A1029" s="48"/>
      <c r="B1029" s="69">
        <v>70000</v>
      </c>
      <c r="C1029" s="46" t="s">
        <v>452</v>
      </c>
      <c r="D1029" s="46" t="s">
        <v>405</v>
      </c>
      <c r="E1029" s="48" t="s">
        <v>463</v>
      </c>
      <c r="F1029" s="47" t="s">
        <v>1123</v>
      </c>
      <c r="G1029" s="47" t="s">
        <v>315</v>
      </c>
      <c r="H1029" s="5">
        <f aca="true" t="shared" si="102" ref="H1029:H1034">H1028-B1029</f>
        <v>-70000</v>
      </c>
      <c r="I1029" s="20">
        <f aca="true" t="shared" si="103" ref="I1029:I1034">+B1029/M1029</f>
        <v>138.88888888888889</v>
      </c>
      <c r="J1029" s="49"/>
      <c r="K1029" s="49" t="s">
        <v>430</v>
      </c>
      <c r="L1029" s="49">
        <v>26</v>
      </c>
      <c r="M1029" s="2">
        <v>504</v>
      </c>
    </row>
    <row r="1030" spans="1:13" s="44" customFormat="1" ht="12.75">
      <c r="A1030" s="9"/>
      <c r="B1030" s="465">
        <f>SUM(B1029)</f>
        <v>70000</v>
      </c>
      <c r="C1030" s="9"/>
      <c r="D1030" s="9"/>
      <c r="E1030" s="9"/>
      <c r="F1030" s="16"/>
      <c r="G1030" s="16"/>
      <c r="H1030" s="42">
        <v>0</v>
      </c>
      <c r="I1030" s="43">
        <f>+B1030/M1030</f>
        <v>138.88888888888889</v>
      </c>
      <c r="M1030" s="2">
        <v>504</v>
      </c>
    </row>
    <row r="1031" spans="8:13" ht="12.75">
      <c r="H1031" s="5">
        <f t="shared" si="102"/>
        <v>0</v>
      </c>
      <c r="I1031" s="20">
        <f t="shared" si="103"/>
        <v>0</v>
      </c>
      <c r="M1031" s="2">
        <v>504</v>
      </c>
    </row>
    <row r="1032" spans="8:13" ht="12.75">
      <c r="H1032" s="5">
        <f t="shared" si="102"/>
        <v>0</v>
      </c>
      <c r="I1032" s="20">
        <f t="shared" si="103"/>
        <v>0</v>
      </c>
      <c r="M1032" s="2">
        <v>504</v>
      </c>
    </row>
    <row r="1033" spans="8:13" ht="12.75">
      <c r="H1033" s="5">
        <f t="shared" si="102"/>
        <v>0</v>
      </c>
      <c r="I1033" s="20">
        <f t="shared" si="103"/>
        <v>0</v>
      </c>
      <c r="M1033" s="2">
        <v>504</v>
      </c>
    </row>
    <row r="1034" spans="1:13" s="62" customFormat="1" ht="12.75">
      <c r="A1034" s="1"/>
      <c r="B1034" s="5"/>
      <c r="C1034" s="1"/>
      <c r="D1034" s="1"/>
      <c r="E1034" s="1"/>
      <c r="F1034" s="25"/>
      <c r="G1034" s="25"/>
      <c r="H1034" s="5">
        <f t="shared" si="102"/>
        <v>0</v>
      </c>
      <c r="I1034" s="20">
        <f t="shared" si="103"/>
        <v>0</v>
      </c>
      <c r="J1034"/>
      <c r="K1034"/>
      <c r="L1034"/>
      <c r="M1034" s="2">
        <v>504</v>
      </c>
    </row>
    <row r="1035" spans="1:13" ht="12.75">
      <c r="A1035" s="56"/>
      <c r="B1035" s="473">
        <f>+B1041+B1052+B1057+B1062</f>
        <v>37000</v>
      </c>
      <c r="C1035" s="58" t="s">
        <v>371</v>
      </c>
      <c r="D1035" s="58" t="s">
        <v>459</v>
      </c>
      <c r="E1035" s="60" t="s">
        <v>372</v>
      </c>
      <c r="F1035" s="60" t="s">
        <v>373</v>
      </c>
      <c r="G1035" s="113" t="s">
        <v>451</v>
      </c>
      <c r="H1035" s="42"/>
      <c r="I1035" s="43">
        <f t="shared" si="101"/>
        <v>73.41269841269842</v>
      </c>
      <c r="J1035" s="62"/>
      <c r="K1035" s="62"/>
      <c r="L1035" s="62"/>
      <c r="M1035" s="2">
        <v>504</v>
      </c>
    </row>
    <row r="1036" spans="2:13" ht="12.75">
      <c r="B1036" s="69"/>
      <c r="H1036" s="5">
        <v>0</v>
      </c>
      <c r="I1036" s="20">
        <f t="shared" si="101"/>
        <v>0</v>
      </c>
      <c r="M1036" s="2">
        <v>504</v>
      </c>
    </row>
    <row r="1037" spans="2:13" ht="12.75">
      <c r="B1037" s="69">
        <v>3000</v>
      </c>
      <c r="C1037" s="1" t="s">
        <v>11</v>
      </c>
      <c r="D1037" s="1" t="s">
        <v>10</v>
      </c>
      <c r="E1037" s="1" t="s">
        <v>22</v>
      </c>
      <c r="F1037" s="40" t="s">
        <v>374</v>
      </c>
      <c r="G1037" s="25" t="s">
        <v>311</v>
      </c>
      <c r="H1037" s="5">
        <f>H1036-B1037</f>
        <v>-3000</v>
      </c>
      <c r="I1037" s="20">
        <v>6</v>
      </c>
      <c r="K1037" t="s">
        <v>11</v>
      </c>
      <c r="L1037">
        <v>25</v>
      </c>
      <c r="M1037" s="2">
        <v>504</v>
      </c>
    </row>
    <row r="1038" spans="2:13" ht="12.75">
      <c r="B1038" s="69">
        <v>2000</v>
      </c>
      <c r="C1038" s="1" t="s">
        <v>11</v>
      </c>
      <c r="D1038" s="1" t="s">
        <v>10</v>
      </c>
      <c r="E1038" s="1" t="s">
        <v>22</v>
      </c>
      <c r="F1038" s="40" t="s">
        <v>375</v>
      </c>
      <c r="G1038" s="25" t="s">
        <v>336</v>
      </c>
      <c r="H1038" s="5">
        <f>H1037-B1038</f>
        <v>-5000</v>
      </c>
      <c r="I1038" s="20">
        <v>4</v>
      </c>
      <c r="K1038" t="s">
        <v>11</v>
      </c>
      <c r="L1038">
        <v>25</v>
      </c>
      <c r="M1038" s="2">
        <v>504</v>
      </c>
    </row>
    <row r="1039" spans="2:13" ht="12.75">
      <c r="B1039" s="69">
        <v>2000</v>
      </c>
      <c r="C1039" s="1" t="s">
        <v>11</v>
      </c>
      <c r="D1039" s="1" t="s">
        <v>10</v>
      </c>
      <c r="E1039" s="1" t="s">
        <v>22</v>
      </c>
      <c r="F1039" s="53" t="s">
        <v>376</v>
      </c>
      <c r="G1039" s="25" t="s">
        <v>313</v>
      </c>
      <c r="H1039" s="5">
        <f>H1038-B1039</f>
        <v>-7000</v>
      </c>
      <c r="I1039" s="20">
        <v>4</v>
      </c>
      <c r="K1039" t="s">
        <v>11</v>
      </c>
      <c r="L1039">
        <v>25</v>
      </c>
      <c r="M1039" s="2">
        <v>504</v>
      </c>
    </row>
    <row r="1040" spans="1:13" s="44" customFormat="1" ht="12.75">
      <c r="A1040" s="1"/>
      <c r="B1040" s="69">
        <v>2000</v>
      </c>
      <c r="C1040" s="1" t="s">
        <v>11</v>
      </c>
      <c r="D1040" s="1" t="s">
        <v>10</v>
      </c>
      <c r="E1040" s="1" t="s">
        <v>22</v>
      </c>
      <c r="F1040" s="53" t="s">
        <v>377</v>
      </c>
      <c r="G1040" s="25" t="s">
        <v>315</v>
      </c>
      <c r="H1040" s="5">
        <f>H1039-B1040</f>
        <v>-9000</v>
      </c>
      <c r="I1040" s="20">
        <v>4</v>
      </c>
      <c r="J1040"/>
      <c r="K1040" t="s">
        <v>11</v>
      </c>
      <c r="L1040">
        <v>25</v>
      </c>
      <c r="M1040" s="2">
        <v>504</v>
      </c>
    </row>
    <row r="1041" spans="1:13" ht="12.75">
      <c r="A1041" s="9"/>
      <c r="B1041" s="465">
        <f>SUM(B1037:B1040)</f>
        <v>9000</v>
      </c>
      <c r="C1041" s="9" t="s">
        <v>11</v>
      </c>
      <c r="D1041" s="9"/>
      <c r="E1041" s="9"/>
      <c r="F1041" s="16"/>
      <c r="G1041" s="16"/>
      <c r="H1041" s="42">
        <v>0</v>
      </c>
      <c r="I1041" s="43">
        <f aca="true" t="shared" si="104" ref="I1041:I1068">+B1041/M1041</f>
        <v>17.857142857142858</v>
      </c>
      <c r="J1041" s="44"/>
      <c r="K1041" s="44"/>
      <c r="L1041" s="44"/>
      <c r="M1041" s="2">
        <v>504</v>
      </c>
    </row>
    <row r="1042" spans="2:13" ht="12.75">
      <c r="B1042" s="69"/>
      <c r="H1042" s="5">
        <f>H1041-B1042</f>
        <v>0</v>
      </c>
      <c r="I1042" s="20">
        <f t="shared" si="104"/>
        <v>0</v>
      </c>
      <c r="M1042" s="2">
        <v>504</v>
      </c>
    </row>
    <row r="1043" spans="2:13" ht="12.75">
      <c r="B1043" s="69"/>
      <c r="H1043" s="5">
        <f>H1042-B1043</f>
        <v>0</v>
      </c>
      <c r="I1043" s="20">
        <f t="shared" si="104"/>
        <v>0</v>
      </c>
      <c r="M1043" s="2">
        <v>504</v>
      </c>
    </row>
    <row r="1044" spans="1:13" ht="12.75">
      <c r="A1044" s="10"/>
      <c r="B1044" s="69">
        <v>1000</v>
      </c>
      <c r="C1044" s="1" t="s">
        <v>1232</v>
      </c>
      <c r="D1044" s="10" t="s">
        <v>10</v>
      </c>
      <c r="E1044" s="1" t="s">
        <v>453</v>
      </c>
      <c r="F1044" s="41" t="s">
        <v>378</v>
      </c>
      <c r="G1044" s="25" t="s">
        <v>311</v>
      </c>
      <c r="H1044" s="5">
        <f aca="true" t="shared" si="105" ref="H1044:H1051">H1043-B1044</f>
        <v>-1000</v>
      </c>
      <c r="I1044" s="20">
        <f aca="true" t="shared" si="106" ref="I1044:I1051">+B1044/M1044</f>
        <v>1.9841269841269842</v>
      </c>
      <c r="K1044" t="s">
        <v>22</v>
      </c>
      <c r="L1044">
        <v>25</v>
      </c>
      <c r="M1044" s="2">
        <v>504</v>
      </c>
    </row>
    <row r="1045" spans="1:13" ht="12.75">
      <c r="A1045" s="10"/>
      <c r="B1045" s="69">
        <v>5000</v>
      </c>
      <c r="C1045" s="1" t="s">
        <v>379</v>
      </c>
      <c r="D1045" s="10" t="s">
        <v>10</v>
      </c>
      <c r="E1045" s="1" t="s">
        <v>453</v>
      </c>
      <c r="F1045" s="25" t="s">
        <v>378</v>
      </c>
      <c r="G1045" s="25" t="s">
        <v>311</v>
      </c>
      <c r="H1045" s="5">
        <f t="shared" si="105"/>
        <v>-6000</v>
      </c>
      <c r="I1045" s="20">
        <f t="shared" si="106"/>
        <v>9.920634920634921</v>
      </c>
      <c r="K1045" t="s">
        <v>22</v>
      </c>
      <c r="L1045">
        <v>25</v>
      </c>
      <c r="M1045" s="2">
        <v>504</v>
      </c>
    </row>
    <row r="1046" spans="1:13" ht="12.75">
      <c r="A1046" s="10"/>
      <c r="B1046" s="69">
        <v>2000</v>
      </c>
      <c r="C1046" s="1" t="s">
        <v>380</v>
      </c>
      <c r="D1046" s="10" t="s">
        <v>10</v>
      </c>
      <c r="E1046" s="1" t="s">
        <v>453</v>
      </c>
      <c r="F1046" s="25" t="s">
        <v>378</v>
      </c>
      <c r="G1046" s="25" t="s">
        <v>336</v>
      </c>
      <c r="H1046" s="5">
        <f t="shared" si="105"/>
        <v>-8000</v>
      </c>
      <c r="I1046" s="20">
        <f t="shared" si="106"/>
        <v>3.9682539682539684</v>
      </c>
      <c r="K1046" t="s">
        <v>22</v>
      </c>
      <c r="L1046">
        <v>25</v>
      </c>
      <c r="M1046" s="2">
        <v>504</v>
      </c>
    </row>
    <row r="1047" spans="1:13" ht="12.75">
      <c r="A1047" s="10"/>
      <c r="B1047" s="69">
        <v>2000</v>
      </c>
      <c r="C1047" s="1" t="s">
        <v>381</v>
      </c>
      <c r="D1047" s="10" t="s">
        <v>10</v>
      </c>
      <c r="E1047" s="1" t="s">
        <v>453</v>
      </c>
      <c r="F1047" s="25" t="s">
        <v>378</v>
      </c>
      <c r="G1047" s="25" t="s">
        <v>336</v>
      </c>
      <c r="H1047" s="5">
        <f t="shared" si="105"/>
        <v>-10000</v>
      </c>
      <c r="I1047" s="20">
        <f t="shared" si="106"/>
        <v>3.9682539682539684</v>
      </c>
      <c r="K1047" t="s">
        <v>22</v>
      </c>
      <c r="L1047">
        <v>25</v>
      </c>
      <c r="M1047" s="2">
        <v>504</v>
      </c>
    </row>
    <row r="1048" spans="1:13" ht="12.75">
      <c r="A1048" s="10"/>
      <c r="B1048" s="69">
        <v>5000</v>
      </c>
      <c r="C1048" s="1" t="s">
        <v>382</v>
      </c>
      <c r="D1048" s="10" t="s">
        <v>10</v>
      </c>
      <c r="E1048" s="1" t="s">
        <v>453</v>
      </c>
      <c r="F1048" s="25" t="s">
        <v>378</v>
      </c>
      <c r="G1048" s="25" t="s">
        <v>336</v>
      </c>
      <c r="H1048" s="5">
        <f t="shared" si="105"/>
        <v>-15000</v>
      </c>
      <c r="I1048" s="20">
        <f t="shared" si="106"/>
        <v>9.920634920634921</v>
      </c>
      <c r="K1048" t="s">
        <v>22</v>
      </c>
      <c r="L1048">
        <v>25</v>
      </c>
      <c r="M1048" s="2">
        <v>504</v>
      </c>
    </row>
    <row r="1049" spans="1:13" ht="12.75">
      <c r="A1049" s="10"/>
      <c r="B1049" s="69">
        <v>1000</v>
      </c>
      <c r="C1049" s="1" t="s">
        <v>1233</v>
      </c>
      <c r="D1049" s="10" t="s">
        <v>10</v>
      </c>
      <c r="E1049" s="1" t="s">
        <v>453</v>
      </c>
      <c r="F1049" s="41" t="s">
        <v>378</v>
      </c>
      <c r="G1049" s="25" t="s">
        <v>336</v>
      </c>
      <c r="H1049" s="5">
        <f t="shared" si="105"/>
        <v>-16000</v>
      </c>
      <c r="I1049" s="20">
        <f t="shared" si="106"/>
        <v>1.9841269841269842</v>
      </c>
      <c r="K1049" t="s">
        <v>22</v>
      </c>
      <c r="L1049">
        <v>25</v>
      </c>
      <c r="M1049" s="2">
        <v>504</v>
      </c>
    </row>
    <row r="1050" spans="2:13" ht="12.75">
      <c r="B1050" s="69">
        <v>2500</v>
      </c>
      <c r="C1050" s="1" t="s">
        <v>380</v>
      </c>
      <c r="D1050" s="10" t="s">
        <v>10</v>
      </c>
      <c r="E1050" s="1" t="s">
        <v>453</v>
      </c>
      <c r="F1050" s="25" t="s">
        <v>378</v>
      </c>
      <c r="G1050" s="25" t="s">
        <v>336</v>
      </c>
      <c r="H1050" s="5">
        <f t="shared" si="105"/>
        <v>-18500</v>
      </c>
      <c r="I1050" s="20">
        <f t="shared" si="106"/>
        <v>4.9603174603174605</v>
      </c>
      <c r="K1050" t="s">
        <v>22</v>
      </c>
      <c r="L1050">
        <v>25</v>
      </c>
      <c r="M1050" s="2">
        <v>504</v>
      </c>
    </row>
    <row r="1051" spans="1:13" s="44" customFormat="1" ht="12.75">
      <c r="A1051" s="1"/>
      <c r="B1051" s="69">
        <v>2500</v>
      </c>
      <c r="C1051" s="1" t="s">
        <v>381</v>
      </c>
      <c r="D1051" s="10" t="s">
        <v>10</v>
      </c>
      <c r="E1051" s="1" t="s">
        <v>453</v>
      </c>
      <c r="F1051" s="25" t="s">
        <v>378</v>
      </c>
      <c r="G1051" s="25" t="s">
        <v>336</v>
      </c>
      <c r="H1051" s="5">
        <f t="shared" si="105"/>
        <v>-21000</v>
      </c>
      <c r="I1051" s="20">
        <f t="shared" si="106"/>
        <v>4.9603174603174605</v>
      </c>
      <c r="J1051"/>
      <c r="K1051" t="s">
        <v>22</v>
      </c>
      <c r="L1051">
        <v>25</v>
      </c>
      <c r="M1051" s="2">
        <v>504</v>
      </c>
    </row>
    <row r="1052" spans="1:13" ht="12.75">
      <c r="A1052" s="9"/>
      <c r="B1052" s="465">
        <f>SUM(B1044:B1051)</f>
        <v>21000</v>
      </c>
      <c r="C1052" s="9" t="s">
        <v>37</v>
      </c>
      <c r="D1052" s="9"/>
      <c r="E1052" s="9"/>
      <c r="F1052" s="16"/>
      <c r="G1052" s="16"/>
      <c r="H1052" s="42">
        <v>0</v>
      </c>
      <c r="I1052" s="43">
        <f t="shared" si="104"/>
        <v>41.666666666666664</v>
      </c>
      <c r="J1052" s="44"/>
      <c r="K1052" s="44"/>
      <c r="L1052" s="44"/>
      <c r="M1052" s="2">
        <v>504</v>
      </c>
    </row>
    <row r="1053" spans="2:13" ht="12.75">
      <c r="B1053" s="69"/>
      <c r="H1053" s="5">
        <f>H1052-B1053</f>
        <v>0</v>
      </c>
      <c r="I1053" s="20">
        <f t="shared" si="104"/>
        <v>0</v>
      </c>
      <c r="M1053" s="2">
        <v>504</v>
      </c>
    </row>
    <row r="1054" spans="2:13" ht="12.75">
      <c r="B1054" s="69"/>
      <c r="H1054" s="5">
        <f>H1053-B1054</f>
        <v>0</v>
      </c>
      <c r="I1054" s="20">
        <f t="shared" si="104"/>
        <v>0</v>
      </c>
      <c r="M1054" s="2">
        <v>504</v>
      </c>
    </row>
    <row r="1055" spans="1:13" s="13" customFormat="1" ht="12.75">
      <c r="A1055" s="1"/>
      <c r="B1055" s="69">
        <v>1500</v>
      </c>
      <c r="C1055" s="46" t="s">
        <v>38</v>
      </c>
      <c r="D1055" s="10" t="s">
        <v>10</v>
      </c>
      <c r="E1055" s="1" t="s">
        <v>52</v>
      </c>
      <c r="F1055" s="25" t="s">
        <v>378</v>
      </c>
      <c r="G1055" s="25" t="s">
        <v>311</v>
      </c>
      <c r="H1055" s="5">
        <f>H1054-B1055</f>
        <v>-1500</v>
      </c>
      <c r="I1055" s="20">
        <f t="shared" si="104"/>
        <v>2.9761904761904763</v>
      </c>
      <c r="J1055"/>
      <c r="K1055" t="s">
        <v>22</v>
      </c>
      <c r="L1055">
        <v>25</v>
      </c>
      <c r="M1055" s="2">
        <v>504</v>
      </c>
    </row>
    <row r="1056" spans="1:13" s="44" customFormat="1" ht="12.75">
      <c r="A1056" s="10"/>
      <c r="B1056" s="245">
        <v>1500</v>
      </c>
      <c r="C1056" s="46" t="s">
        <v>38</v>
      </c>
      <c r="D1056" s="10" t="s">
        <v>10</v>
      </c>
      <c r="E1056" s="1" t="s">
        <v>52</v>
      </c>
      <c r="F1056" s="25" t="s">
        <v>378</v>
      </c>
      <c r="G1056" s="28" t="s">
        <v>336</v>
      </c>
      <c r="H1056" s="27">
        <f>H1055-B1056</f>
        <v>-3000</v>
      </c>
      <c r="I1056" s="67">
        <f t="shared" si="104"/>
        <v>2.9761904761904763</v>
      </c>
      <c r="J1056" s="13"/>
      <c r="K1056" s="13" t="s">
        <v>22</v>
      </c>
      <c r="L1056" s="13">
        <v>25</v>
      </c>
      <c r="M1056" s="2">
        <v>504</v>
      </c>
    </row>
    <row r="1057" spans="1:13" ht="12.75">
      <c r="A1057" s="9"/>
      <c r="B1057" s="465">
        <f>SUM(B1055:B1056)</f>
        <v>3000</v>
      </c>
      <c r="C1057" s="9"/>
      <c r="D1057" s="9"/>
      <c r="E1057" s="9" t="s">
        <v>52</v>
      </c>
      <c r="F1057" s="16"/>
      <c r="G1057" s="16"/>
      <c r="H1057" s="42">
        <v>0</v>
      </c>
      <c r="I1057" s="43">
        <f t="shared" si="104"/>
        <v>5.9523809523809526</v>
      </c>
      <c r="J1057" s="44"/>
      <c r="K1057" s="44"/>
      <c r="L1057" s="44"/>
      <c r="M1057" s="2">
        <v>504</v>
      </c>
    </row>
    <row r="1058" spans="1:13" ht="12.75">
      <c r="A1058" s="10"/>
      <c r="B1058" s="69"/>
      <c r="H1058" s="5">
        <f>H1057-B1058</f>
        <v>0</v>
      </c>
      <c r="I1058" s="20">
        <f t="shared" si="104"/>
        <v>0</v>
      </c>
      <c r="M1058" s="2">
        <v>504</v>
      </c>
    </row>
    <row r="1059" spans="2:13" ht="12.75">
      <c r="B1059" s="478"/>
      <c r="H1059" s="5">
        <f>H1058-B1059</f>
        <v>0</v>
      </c>
      <c r="I1059" s="20">
        <f>+B1059/M1059</f>
        <v>0</v>
      </c>
      <c r="M1059" s="2">
        <v>504</v>
      </c>
    </row>
    <row r="1060" spans="2:13" ht="12.75">
      <c r="B1060" s="69">
        <v>2000</v>
      </c>
      <c r="C1060" s="1" t="s">
        <v>41</v>
      </c>
      <c r="D1060" s="10" t="s">
        <v>10</v>
      </c>
      <c r="E1060" s="1" t="s">
        <v>453</v>
      </c>
      <c r="F1060" s="25" t="s">
        <v>378</v>
      </c>
      <c r="G1060" s="25" t="s">
        <v>311</v>
      </c>
      <c r="H1060" s="5">
        <f>H1059-B1060</f>
        <v>-2000</v>
      </c>
      <c r="I1060" s="20">
        <f>+B1060/M1060</f>
        <v>3.9682539682539684</v>
      </c>
      <c r="K1060" t="s">
        <v>22</v>
      </c>
      <c r="L1060">
        <v>25</v>
      </c>
      <c r="M1060" s="2">
        <v>504</v>
      </c>
    </row>
    <row r="1061" spans="1:13" s="44" customFormat="1" ht="12.75">
      <c r="A1061" s="1"/>
      <c r="B1061" s="69">
        <v>2000</v>
      </c>
      <c r="C1061" s="1" t="s">
        <v>41</v>
      </c>
      <c r="D1061" s="10" t="s">
        <v>10</v>
      </c>
      <c r="E1061" s="1" t="s">
        <v>453</v>
      </c>
      <c r="F1061" s="25" t="s">
        <v>378</v>
      </c>
      <c r="G1061" s="25" t="s">
        <v>311</v>
      </c>
      <c r="H1061" s="5">
        <f>H1060-B1061</f>
        <v>-4000</v>
      </c>
      <c r="I1061" s="20">
        <f t="shared" si="104"/>
        <v>3.9682539682539684</v>
      </c>
      <c r="J1061"/>
      <c r="K1061" t="s">
        <v>22</v>
      </c>
      <c r="L1061">
        <v>25</v>
      </c>
      <c r="M1061" s="2">
        <v>504</v>
      </c>
    </row>
    <row r="1062" spans="1:13" ht="12.75">
      <c r="A1062" s="9"/>
      <c r="B1062" s="465">
        <f>SUM(B1060:B1061)</f>
        <v>4000</v>
      </c>
      <c r="C1062" s="9" t="s">
        <v>41</v>
      </c>
      <c r="D1062" s="9"/>
      <c r="E1062" s="9"/>
      <c r="F1062" s="16"/>
      <c r="G1062" s="16"/>
      <c r="H1062" s="42">
        <v>0</v>
      </c>
      <c r="I1062" s="43">
        <f t="shared" si="104"/>
        <v>7.936507936507937</v>
      </c>
      <c r="J1062" s="44"/>
      <c r="K1062" s="44"/>
      <c r="L1062" s="44"/>
      <c r="M1062" s="2">
        <v>504</v>
      </c>
    </row>
    <row r="1063" spans="8:13" ht="12.75">
      <c r="H1063" s="5">
        <f>H1062-B1063</f>
        <v>0</v>
      </c>
      <c r="I1063" s="20">
        <f t="shared" si="104"/>
        <v>0</v>
      </c>
      <c r="M1063" s="2">
        <v>504</v>
      </c>
    </row>
    <row r="1064" spans="8:13" ht="12.75">
      <c r="H1064" s="5">
        <f>H1063-B1064</f>
        <v>0</v>
      </c>
      <c r="I1064" s="20">
        <f t="shared" si="104"/>
        <v>0</v>
      </c>
      <c r="M1064" s="2">
        <v>504</v>
      </c>
    </row>
    <row r="1065" spans="8:13" ht="12.75">
      <c r="H1065" s="5">
        <f>H1064-B1065</f>
        <v>0</v>
      </c>
      <c r="I1065" s="20">
        <f t="shared" si="104"/>
        <v>0</v>
      </c>
      <c r="M1065" s="2">
        <v>504</v>
      </c>
    </row>
    <row r="1066" spans="1:13" s="86" customFormat="1" ht="12.75">
      <c r="A1066" s="1"/>
      <c r="B1066" s="5"/>
      <c r="C1066" s="1"/>
      <c r="D1066" s="1"/>
      <c r="E1066" s="1"/>
      <c r="F1066" s="25"/>
      <c r="G1066" s="25"/>
      <c r="H1066" s="5">
        <f>H1065-B1066</f>
        <v>0</v>
      </c>
      <c r="I1066" s="20">
        <f t="shared" si="104"/>
        <v>0</v>
      </c>
      <c r="J1066"/>
      <c r="K1066"/>
      <c r="L1066"/>
      <c r="M1066" s="2">
        <v>504</v>
      </c>
    </row>
    <row r="1067" spans="1:13" ht="12.75">
      <c r="A1067" s="83"/>
      <c r="B1067" s="474">
        <f>+B1088+B1109+B1113</f>
        <v>110400</v>
      </c>
      <c r="C1067" s="83" t="s">
        <v>383</v>
      </c>
      <c r="D1067" s="83" t="s">
        <v>384</v>
      </c>
      <c r="E1067" s="83" t="s">
        <v>101</v>
      </c>
      <c r="F1067" s="84" t="s">
        <v>102</v>
      </c>
      <c r="G1067" s="84" t="s">
        <v>339</v>
      </c>
      <c r="H1067" s="71"/>
      <c r="I1067" s="85">
        <f t="shared" si="104"/>
        <v>219.04761904761904</v>
      </c>
      <c r="J1067" s="86"/>
      <c r="K1067" s="86"/>
      <c r="L1067" s="86"/>
      <c r="M1067" s="2">
        <v>504</v>
      </c>
    </row>
    <row r="1068" spans="2:13" ht="12.75">
      <c r="B1068" s="69"/>
      <c r="H1068" s="5">
        <f aca="true" t="shared" si="107" ref="H1068:H1076">H1067-B1068</f>
        <v>0</v>
      </c>
      <c r="I1068" s="20">
        <f t="shared" si="104"/>
        <v>0</v>
      </c>
      <c r="M1068" s="2">
        <v>504</v>
      </c>
    </row>
    <row r="1069" spans="2:13" ht="12.75">
      <c r="B1069" s="245">
        <v>2500</v>
      </c>
      <c r="C1069" s="1" t="s">
        <v>11</v>
      </c>
      <c r="D1069" s="10" t="s">
        <v>10</v>
      </c>
      <c r="E1069" s="63" t="s">
        <v>154</v>
      </c>
      <c r="F1069" s="55" t="s">
        <v>385</v>
      </c>
      <c r="G1069" s="39" t="s">
        <v>14</v>
      </c>
      <c r="H1069" s="5">
        <f>H1068-B1069</f>
        <v>-2500</v>
      </c>
      <c r="I1069" s="20">
        <f>+B1069/M1069</f>
        <v>4.9603174603174605</v>
      </c>
      <c r="K1069" t="s">
        <v>11</v>
      </c>
      <c r="L1069">
        <v>27</v>
      </c>
      <c r="M1069" s="2">
        <v>504</v>
      </c>
    </row>
    <row r="1070" spans="2:13" ht="12.75">
      <c r="B1070" s="69">
        <v>5000</v>
      </c>
      <c r="C1070" s="1" t="s">
        <v>11</v>
      </c>
      <c r="D1070" s="10" t="s">
        <v>10</v>
      </c>
      <c r="E1070" s="1" t="s">
        <v>154</v>
      </c>
      <c r="F1070" s="55" t="s">
        <v>386</v>
      </c>
      <c r="G1070" s="25" t="s">
        <v>19</v>
      </c>
      <c r="H1070" s="5">
        <f t="shared" si="107"/>
        <v>-7500</v>
      </c>
      <c r="I1070" s="20">
        <v>10</v>
      </c>
      <c r="K1070" t="s">
        <v>11</v>
      </c>
      <c r="L1070">
        <v>27</v>
      </c>
      <c r="M1070" s="2">
        <v>504</v>
      </c>
    </row>
    <row r="1071" spans="2:13" ht="12.75">
      <c r="B1071" s="69">
        <v>5000</v>
      </c>
      <c r="C1071" s="1" t="s">
        <v>11</v>
      </c>
      <c r="D1071" s="10" t="s">
        <v>10</v>
      </c>
      <c r="E1071" s="1" t="s">
        <v>154</v>
      </c>
      <c r="F1071" s="55" t="s">
        <v>387</v>
      </c>
      <c r="G1071" s="25" t="s">
        <v>21</v>
      </c>
      <c r="H1071" s="5">
        <f t="shared" si="107"/>
        <v>-12500</v>
      </c>
      <c r="I1071" s="20">
        <v>10</v>
      </c>
      <c r="K1071" t="s">
        <v>11</v>
      </c>
      <c r="L1071">
        <v>27</v>
      </c>
      <c r="M1071" s="2">
        <v>504</v>
      </c>
    </row>
    <row r="1072" spans="2:13" ht="12.75">
      <c r="B1072" s="69">
        <v>2500</v>
      </c>
      <c r="C1072" s="1" t="s">
        <v>11</v>
      </c>
      <c r="D1072" s="10" t="s">
        <v>10</v>
      </c>
      <c r="E1072" s="1" t="s">
        <v>154</v>
      </c>
      <c r="F1072" s="55" t="s">
        <v>388</v>
      </c>
      <c r="G1072" s="25" t="s">
        <v>21</v>
      </c>
      <c r="H1072" s="5">
        <f t="shared" si="107"/>
        <v>-15000</v>
      </c>
      <c r="I1072" s="20">
        <v>5</v>
      </c>
      <c r="K1072" t="s">
        <v>11</v>
      </c>
      <c r="L1072">
        <v>27</v>
      </c>
      <c r="M1072" s="2">
        <v>504</v>
      </c>
    </row>
    <row r="1073" spans="2:13" ht="12.75">
      <c r="B1073" s="69">
        <v>2500</v>
      </c>
      <c r="C1073" s="1" t="s">
        <v>11</v>
      </c>
      <c r="D1073" s="10" t="s">
        <v>10</v>
      </c>
      <c r="E1073" s="1" t="s">
        <v>154</v>
      </c>
      <c r="F1073" s="55" t="s">
        <v>389</v>
      </c>
      <c r="G1073" s="25" t="s">
        <v>21</v>
      </c>
      <c r="H1073" s="5">
        <f t="shared" si="107"/>
        <v>-17500</v>
      </c>
      <c r="I1073" s="20">
        <v>5</v>
      </c>
      <c r="K1073" t="s">
        <v>11</v>
      </c>
      <c r="L1073">
        <v>27</v>
      </c>
      <c r="M1073" s="2">
        <v>504</v>
      </c>
    </row>
    <row r="1074" spans="2:13" ht="12.75">
      <c r="B1074" s="69">
        <v>5000</v>
      </c>
      <c r="C1074" s="1" t="s">
        <v>11</v>
      </c>
      <c r="D1074" s="10" t="s">
        <v>10</v>
      </c>
      <c r="E1074" s="1" t="s">
        <v>154</v>
      </c>
      <c r="F1074" s="55" t="s">
        <v>390</v>
      </c>
      <c r="G1074" s="25" t="s">
        <v>25</v>
      </c>
      <c r="H1074" s="5">
        <f t="shared" si="107"/>
        <v>-22500</v>
      </c>
      <c r="I1074" s="20">
        <v>10</v>
      </c>
      <c r="K1074" t="s">
        <v>11</v>
      </c>
      <c r="L1074">
        <v>27</v>
      </c>
      <c r="M1074" s="2">
        <v>504</v>
      </c>
    </row>
    <row r="1075" spans="2:13" ht="12.75">
      <c r="B1075" s="69">
        <v>2000</v>
      </c>
      <c r="C1075" s="1" t="s">
        <v>11</v>
      </c>
      <c r="D1075" s="10" t="s">
        <v>10</v>
      </c>
      <c r="E1075" s="1" t="s">
        <v>154</v>
      </c>
      <c r="F1075" s="55" t="s">
        <v>391</v>
      </c>
      <c r="G1075" s="25" t="s">
        <v>25</v>
      </c>
      <c r="H1075" s="5">
        <f t="shared" si="107"/>
        <v>-24500</v>
      </c>
      <c r="I1075" s="20">
        <v>4</v>
      </c>
      <c r="K1075" t="s">
        <v>11</v>
      </c>
      <c r="L1075">
        <v>27</v>
      </c>
      <c r="M1075" s="2">
        <v>504</v>
      </c>
    </row>
    <row r="1076" spans="2:13" ht="12.75">
      <c r="B1076" s="69">
        <v>5000</v>
      </c>
      <c r="C1076" s="1" t="s">
        <v>11</v>
      </c>
      <c r="D1076" s="1" t="s">
        <v>10</v>
      </c>
      <c r="E1076" s="1" t="s">
        <v>154</v>
      </c>
      <c r="F1076" s="54" t="s">
        <v>392</v>
      </c>
      <c r="G1076" s="25" t="s">
        <v>27</v>
      </c>
      <c r="H1076" s="5">
        <f t="shared" si="107"/>
        <v>-29500</v>
      </c>
      <c r="I1076" s="20">
        <v>10</v>
      </c>
      <c r="K1076" t="s">
        <v>11</v>
      </c>
      <c r="L1076">
        <v>27</v>
      </c>
      <c r="M1076" s="2">
        <v>504</v>
      </c>
    </row>
    <row r="1077" spans="2:13" ht="12.75">
      <c r="B1077" s="69">
        <v>2500</v>
      </c>
      <c r="C1077" s="1" t="s">
        <v>11</v>
      </c>
      <c r="D1077" s="1" t="s">
        <v>10</v>
      </c>
      <c r="E1077" s="1" t="s">
        <v>154</v>
      </c>
      <c r="F1077" s="54" t="s">
        <v>393</v>
      </c>
      <c r="G1077" s="25" t="s">
        <v>71</v>
      </c>
      <c r="H1077" s="5">
        <f aca="true" t="shared" si="108" ref="H1077:H1087">H1076-B1077</f>
        <v>-32000</v>
      </c>
      <c r="I1077" s="20">
        <v>11</v>
      </c>
      <c r="K1077" t="s">
        <v>11</v>
      </c>
      <c r="L1077">
        <v>27</v>
      </c>
      <c r="M1077" s="2">
        <v>504</v>
      </c>
    </row>
    <row r="1078" spans="2:13" ht="12.75">
      <c r="B1078" s="69">
        <v>5000</v>
      </c>
      <c r="C1078" s="1" t="s">
        <v>11</v>
      </c>
      <c r="D1078" s="1" t="s">
        <v>10</v>
      </c>
      <c r="E1078" s="1" t="s">
        <v>154</v>
      </c>
      <c r="F1078" s="54" t="s">
        <v>394</v>
      </c>
      <c r="G1078" s="25" t="s">
        <v>73</v>
      </c>
      <c r="H1078" s="5">
        <f t="shared" si="108"/>
        <v>-37000</v>
      </c>
      <c r="I1078" s="20">
        <v>12</v>
      </c>
      <c r="K1078" t="s">
        <v>11</v>
      </c>
      <c r="L1078">
        <v>27</v>
      </c>
      <c r="M1078" s="2">
        <v>504</v>
      </c>
    </row>
    <row r="1079" spans="2:13" ht="12.75">
      <c r="B1079" s="69">
        <v>5000</v>
      </c>
      <c r="C1079" s="1" t="s">
        <v>11</v>
      </c>
      <c r="D1079" s="1" t="s">
        <v>10</v>
      </c>
      <c r="E1079" s="1" t="s">
        <v>154</v>
      </c>
      <c r="F1079" s="55" t="s">
        <v>395</v>
      </c>
      <c r="G1079" s="25" t="s">
        <v>123</v>
      </c>
      <c r="H1079" s="5">
        <f t="shared" si="108"/>
        <v>-42000</v>
      </c>
      <c r="I1079" s="20">
        <v>13</v>
      </c>
      <c r="K1079" t="s">
        <v>11</v>
      </c>
      <c r="L1079">
        <v>27</v>
      </c>
      <c r="M1079" s="2">
        <v>504</v>
      </c>
    </row>
    <row r="1080" spans="2:13" ht="12.75">
      <c r="B1080" s="475">
        <v>5000</v>
      </c>
      <c r="C1080" s="1" t="s">
        <v>11</v>
      </c>
      <c r="D1080" s="1" t="s">
        <v>10</v>
      </c>
      <c r="E1080" s="1" t="s">
        <v>154</v>
      </c>
      <c r="F1080" s="55" t="s">
        <v>396</v>
      </c>
      <c r="G1080" s="25" t="s">
        <v>224</v>
      </c>
      <c r="H1080" s="5">
        <f t="shared" si="108"/>
        <v>-47000</v>
      </c>
      <c r="I1080" s="20">
        <v>14</v>
      </c>
      <c r="K1080" t="s">
        <v>11</v>
      </c>
      <c r="L1080">
        <v>27</v>
      </c>
      <c r="M1080" s="2">
        <v>504</v>
      </c>
    </row>
    <row r="1081" spans="2:13" ht="12.75">
      <c r="B1081" s="69">
        <v>5000</v>
      </c>
      <c r="C1081" s="1" t="s">
        <v>11</v>
      </c>
      <c r="D1081" s="1" t="s">
        <v>10</v>
      </c>
      <c r="E1081" s="1" t="s">
        <v>154</v>
      </c>
      <c r="F1081" s="55" t="s">
        <v>397</v>
      </c>
      <c r="G1081" s="25" t="s">
        <v>227</v>
      </c>
      <c r="H1081" s="5">
        <f t="shared" si="108"/>
        <v>-52000</v>
      </c>
      <c r="I1081" s="20">
        <v>15</v>
      </c>
      <c r="K1081" t="s">
        <v>11</v>
      </c>
      <c r="L1081">
        <v>27</v>
      </c>
      <c r="M1081" s="2">
        <v>504</v>
      </c>
    </row>
    <row r="1082" spans="2:13" ht="12.75">
      <c r="B1082" s="69">
        <v>5000</v>
      </c>
      <c r="C1082" s="1" t="s">
        <v>11</v>
      </c>
      <c r="D1082" s="1" t="s">
        <v>10</v>
      </c>
      <c r="E1082" s="1" t="s">
        <v>154</v>
      </c>
      <c r="F1082" s="54" t="s">
        <v>398</v>
      </c>
      <c r="G1082" s="25" t="s">
        <v>230</v>
      </c>
      <c r="H1082" s="5">
        <f t="shared" si="108"/>
        <v>-57000</v>
      </c>
      <c r="I1082" s="20">
        <v>16</v>
      </c>
      <c r="K1082" t="s">
        <v>11</v>
      </c>
      <c r="L1082">
        <v>27</v>
      </c>
      <c r="M1082" s="2">
        <v>504</v>
      </c>
    </row>
    <row r="1083" spans="2:13" ht="12.75">
      <c r="B1083" s="69">
        <v>5000</v>
      </c>
      <c r="C1083" s="1" t="s">
        <v>11</v>
      </c>
      <c r="D1083" s="1" t="s">
        <v>10</v>
      </c>
      <c r="E1083" s="1" t="s">
        <v>154</v>
      </c>
      <c r="F1083" s="54" t="s">
        <v>399</v>
      </c>
      <c r="G1083" s="25" t="s">
        <v>232</v>
      </c>
      <c r="H1083" s="5">
        <f t="shared" si="108"/>
        <v>-62000</v>
      </c>
      <c r="I1083" s="20">
        <v>17</v>
      </c>
      <c r="K1083" t="s">
        <v>11</v>
      </c>
      <c r="L1083">
        <v>27</v>
      </c>
      <c r="M1083" s="2">
        <v>504</v>
      </c>
    </row>
    <row r="1084" spans="2:13" ht="12.75">
      <c r="B1084" s="69">
        <v>10000</v>
      </c>
      <c r="C1084" s="1" t="s">
        <v>11</v>
      </c>
      <c r="D1084" s="1" t="s">
        <v>10</v>
      </c>
      <c r="E1084" s="1" t="s">
        <v>154</v>
      </c>
      <c r="F1084" s="54" t="s">
        <v>292</v>
      </c>
      <c r="G1084" s="25" t="s">
        <v>234</v>
      </c>
      <c r="H1084" s="5">
        <f t="shared" si="108"/>
        <v>-72000</v>
      </c>
      <c r="I1084" s="20">
        <v>18</v>
      </c>
      <c r="K1084" t="s">
        <v>11</v>
      </c>
      <c r="L1084">
        <v>21</v>
      </c>
      <c r="M1084" s="2">
        <v>504</v>
      </c>
    </row>
    <row r="1085" spans="2:13" ht="12.75">
      <c r="B1085" s="69">
        <v>2500</v>
      </c>
      <c r="C1085" s="1" t="s">
        <v>11</v>
      </c>
      <c r="D1085" s="1" t="s">
        <v>10</v>
      </c>
      <c r="E1085" s="1" t="s">
        <v>154</v>
      </c>
      <c r="F1085" s="55" t="s">
        <v>400</v>
      </c>
      <c r="G1085" s="25" t="s">
        <v>336</v>
      </c>
      <c r="H1085" s="5">
        <f t="shared" si="108"/>
        <v>-74500</v>
      </c>
      <c r="I1085" s="20">
        <v>19</v>
      </c>
      <c r="K1085" t="s">
        <v>11</v>
      </c>
      <c r="L1085">
        <v>27</v>
      </c>
      <c r="M1085" s="2">
        <v>504</v>
      </c>
    </row>
    <row r="1086" spans="2:13" ht="12.75">
      <c r="B1086" s="69">
        <v>5000</v>
      </c>
      <c r="C1086" s="1" t="s">
        <v>11</v>
      </c>
      <c r="D1086" s="1" t="s">
        <v>10</v>
      </c>
      <c r="E1086" s="1" t="s">
        <v>154</v>
      </c>
      <c r="F1086" s="55" t="s">
        <v>401</v>
      </c>
      <c r="G1086" s="25" t="s">
        <v>313</v>
      </c>
      <c r="H1086" s="5">
        <f t="shared" si="108"/>
        <v>-79500</v>
      </c>
      <c r="I1086" s="20">
        <v>20</v>
      </c>
      <c r="K1086" t="s">
        <v>11</v>
      </c>
      <c r="L1086">
        <v>27</v>
      </c>
      <c r="M1086" s="2">
        <v>504</v>
      </c>
    </row>
    <row r="1087" spans="1:13" s="44" customFormat="1" ht="12.75">
      <c r="A1087" s="1"/>
      <c r="B1087" s="69">
        <v>5000</v>
      </c>
      <c r="C1087" s="1" t="s">
        <v>11</v>
      </c>
      <c r="D1087" s="1" t="s">
        <v>10</v>
      </c>
      <c r="E1087" s="1" t="s">
        <v>154</v>
      </c>
      <c r="F1087" s="54" t="s">
        <v>402</v>
      </c>
      <c r="G1087" s="25" t="s">
        <v>315</v>
      </c>
      <c r="H1087" s="5">
        <f t="shared" si="108"/>
        <v>-84500</v>
      </c>
      <c r="I1087" s="20">
        <v>21</v>
      </c>
      <c r="J1087"/>
      <c r="K1087" t="s">
        <v>11</v>
      </c>
      <c r="L1087">
        <v>27</v>
      </c>
      <c r="M1087" s="2">
        <v>504</v>
      </c>
    </row>
    <row r="1088" spans="1:13" ht="12.75">
      <c r="A1088" s="9"/>
      <c r="B1088" s="465">
        <f>SUM(B1069:B1087)</f>
        <v>84500</v>
      </c>
      <c r="C1088" s="9" t="s">
        <v>11</v>
      </c>
      <c r="D1088" s="9"/>
      <c r="E1088" s="9"/>
      <c r="F1088" s="16"/>
      <c r="G1088" s="16"/>
      <c r="H1088" s="42">
        <v>0</v>
      </c>
      <c r="I1088" s="43">
        <f aca="true" t="shared" si="109" ref="I1088:I1117">+B1088/M1088</f>
        <v>167.65873015873015</v>
      </c>
      <c r="J1088" s="44"/>
      <c r="K1088" s="44"/>
      <c r="L1088" s="44"/>
      <c r="M1088" s="2">
        <v>504</v>
      </c>
    </row>
    <row r="1089" spans="2:13" ht="12.75">
      <c r="B1089" s="69"/>
      <c r="H1089" s="5">
        <f aca="true" t="shared" si="110" ref="H1089:H1108">H1088-B1089</f>
        <v>0</v>
      </c>
      <c r="I1089" s="20">
        <f t="shared" si="109"/>
        <v>0</v>
      </c>
      <c r="M1089" s="2">
        <v>504</v>
      </c>
    </row>
    <row r="1090" spans="1:13" s="49" customFormat="1" ht="12.75">
      <c r="A1090" s="1"/>
      <c r="B1090" s="69"/>
      <c r="C1090" s="1"/>
      <c r="D1090" s="1"/>
      <c r="E1090" s="1"/>
      <c r="F1090" s="25"/>
      <c r="G1090" s="25"/>
      <c r="H1090" s="5">
        <f t="shared" si="110"/>
        <v>0</v>
      </c>
      <c r="I1090" s="20">
        <f t="shared" si="109"/>
        <v>0</v>
      </c>
      <c r="J1090"/>
      <c r="K1090"/>
      <c r="L1090"/>
      <c r="M1090" s="2">
        <v>504</v>
      </c>
    </row>
    <row r="1091" spans="1:13" s="49" customFormat="1" ht="12.75">
      <c r="A1091" s="48"/>
      <c r="B1091" s="69">
        <v>1600</v>
      </c>
      <c r="C1091" s="48" t="s">
        <v>38</v>
      </c>
      <c r="D1091" s="48" t="s">
        <v>10</v>
      </c>
      <c r="E1091" s="48" t="s">
        <v>52</v>
      </c>
      <c r="F1091" s="47" t="s">
        <v>403</v>
      </c>
      <c r="G1091" s="47" t="s">
        <v>14</v>
      </c>
      <c r="H1091" s="52">
        <f t="shared" si="110"/>
        <v>-1600</v>
      </c>
      <c r="I1091" s="81">
        <f t="shared" si="109"/>
        <v>3.1746031746031744</v>
      </c>
      <c r="K1091" s="49" t="s">
        <v>154</v>
      </c>
      <c r="L1091" s="49">
        <v>27</v>
      </c>
      <c r="M1091" s="2">
        <v>504</v>
      </c>
    </row>
    <row r="1092" spans="1:13" s="49" customFormat="1" ht="12.75">
      <c r="A1092" s="48"/>
      <c r="B1092" s="69">
        <v>1300</v>
      </c>
      <c r="C1092" s="48" t="s">
        <v>38</v>
      </c>
      <c r="D1092" s="48" t="s">
        <v>10</v>
      </c>
      <c r="E1092" s="48" t="s">
        <v>52</v>
      </c>
      <c r="F1092" s="47" t="s">
        <v>403</v>
      </c>
      <c r="G1092" s="47" t="s">
        <v>19</v>
      </c>
      <c r="H1092" s="52">
        <f t="shared" si="110"/>
        <v>-2900</v>
      </c>
      <c r="I1092" s="81">
        <f t="shared" si="109"/>
        <v>2.5793650793650795</v>
      </c>
      <c r="K1092" s="49" t="s">
        <v>154</v>
      </c>
      <c r="L1092" s="49">
        <v>27</v>
      </c>
      <c r="M1092" s="2">
        <v>504</v>
      </c>
    </row>
    <row r="1093" spans="1:13" ht="12.75">
      <c r="A1093" s="48"/>
      <c r="B1093" s="69">
        <v>1500</v>
      </c>
      <c r="C1093" s="48" t="s">
        <v>38</v>
      </c>
      <c r="D1093" s="48" t="s">
        <v>10</v>
      </c>
      <c r="E1093" s="48" t="s">
        <v>52</v>
      </c>
      <c r="F1093" s="47" t="s">
        <v>403</v>
      </c>
      <c r="G1093" s="47" t="s">
        <v>21</v>
      </c>
      <c r="H1093" s="52">
        <f t="shared" si="110"/>
        <v>-4400</v>
      </c>
      <c r="I1093" s="81">
        <f t="shared" si="109"/>
        <v>2.9761904761904763</v>
      </c>
      <c r="J1093" s="49"/>
      <c r="K1093" s="49" t="s">
        <v>154</v>
      </c>
      <c r="L1093" s="49">
        <v>27</v>
      </c>
      <c r="M1093" s="2">
        <v>504</v>
      </c>
    </row>
    <row r="1094" spans="2:13" ht="12.75">
      <c r="B1094" s="69">
        <v>1100</v>
      </c>
      <c r="C1094" s="48" t="s">
        <v>38</v>
      </c>
      <c r="D1094" s="48" t="s">
        <v>10</v>
      </c>
      <c r="E1094" s="48" t="s">
        <v>52</v>
      </c>
      <c r="F1094" s="47" t="s">
        <v>403</v>
      </c>
      <c r="G1094" s="47" t="s">
        <v>25</v>
      </c>
      <c r="H1094" s="5">
        <f t="shared" si="110"/>
        <v>-5500</v>
      </c>
      <c r="I1094" s="20">
        <f t="shared" si="109"/>
        <v>2.1825396825396823</v>
      </c>
      <c r="K1094" s="49" t="s">
        <v>154</v>
      </c>
      <c r="L1094" s="49">
        <v>27</v>
      </c>
      <c r="M1094" s="2">
        <v>504</v>
      </c>
    </row>
    <row r="1095" spans="2:13" ht="12.75">
      <c r="B1095" s="69">
        <v>1700</v>
      </c>
      <c r="C1095" s="48" t="s">
        <v>38</v>
      </c>
      <c r="D1095" s="48" t="s">
        <v>10</v>
      </c>
      <c r="E1095" s="48" t="s">
        <v>52</v>
      </c>
      <c r="F1095" s="47" t="s">
        <v>403</v>
      </c>
      <c r="G1095" s="47" t="s">
        <v>27</v>
      </c>
      <c r="H1095" s="5">
        <f t="shared" si="110"/>
        <v>-7200</v>
      </c>
      <c r="I1095" s="20">
        <f t="shared" si="109"/>
        <v>3.373015873015873</v>
      </c>
      <c r="K1095" s="49" t="s">
        <v>154</v>
      </c>
      <c r="L1095" s="49">
        <v>27</v>
      </c>
      <c r="M1095" s="2">
        <v>504</v>
      </c>
    </row>
    <row r="1096" spans="2:13" ht="12.75">
      <c r="B1096" s="69">
        <v>1200</v>
      </c>
      <c r="C1096" s="48" t="s">
        <v>38</v>
      </c>
      <c r="D1096" s="48" t="s">
        <v>10</v>
      </c>
      <c r="E1096" s="48" t="s">
        <v>52</v>
      </c>
      <c r="F1096" s="47" t="s">
        <v>403</v>
      </c>
      <c r="G1096" s="47" t="s">
        <v>71</v>
      </c>
      <c r="H1096" s="5">
        <f t="shared" si="110"/>
        <v>-8400</v>
      </c>
      <c r="I1096" s="20">
        <f t="shared" si="109"/>
        <v>2.380952380952381</v>
      </c>
      <c r="K1096" s="49" t="s">
        <v>154</v>
      </c>
      <c r="L1096" s="49">
        <v>27</v>
      </c>
      <c r="M1096" s="2">
        <v>504</v>
      </c>
    </row>
    <row r="1097" spans="2:13" ht="12.75">
      <c r="B1097" s="69">
        <v>1100</v>
      </c>
      <c r="C1097" s="48" t="s">
        <v>38</v>
      </c>
      <c r="D1097" s="48" t="s">
        <v>10</v>
      </c>
      <c r="E1097" s="48" t="s">
        <v>52</v>
      </c>
      <c r="F1097" s="47" t="s">
        <v>403</v>
      </c>
      <c r="G1097" s="47" t="s">
        <v>73</v>
      </c>
      <c r="H1097" s="5">
        <f t="shared" si="110"/>
        <v>-9500</v>
      </c>
      <c r="I1097" s="20">
        <f t="shared" si="109"/>
        <v>2.1825396825396823</v>
      </c>
      <c r="K1097" s="49" t="s">
        <v>154</v>
      </c>
      <c r="L1097" s="49">
        <v>27</v>
      </c>
      <c r="M1097" s="2">
        <v>504</v>
      </c>
    </row>
    <row r="1098" spans="2:13" ht="12.75">
      <c r="B1098" s="69">
        <v>1500</v>
      </c>
      <c r="C1098" s="48" t="s">
        <v>38</v>
      </c>
      <c r="D1098" s="48" t="s">
        <v>10</v>
      </c>
      <c r="E1098" s="48" t="s">
        <v>52</v>
      </c>
      <c r="F1098" s="47" t="s">
        <v>403</v>
      </c>
      <c r="G1098" s="47" t="s">
        <v>123</v>
      </c>
      <c r="H1098" s="5">
        <f t="shared" si="110"/>
        <v>-11000</v>
      </c>
      <c r="I1098" s="20">
        <f t="shared" si="109"/>
        <v>2.9761904761904763</v>
      </c>
      <c r="K1098" s="49" t="s">
        <v>154</v>
      </c>
      <c r="L1098" s="49">
        <v>27</v>
      </c>
      <c r="M1098" s="2">
        <v>504</v>
      </c>
    </row>
    <row r="1099" spans="2:13" ht="12.75">
      <c r="B1099" s="69">
        <v>1400</v>
      </c>
      <c r="C1099" s="48" t="s">
        <v>38</v>
      </c>
      <c r="D1099" s="48" t="s">
        <v>10</v>
      </c>
      <c r="E1099" s="48" t="s">
        <v>52</v>
      </c>
      <c r="F1099" s="47" t="s">
        <v>403</v>
      </c>
      <c r="G1099" s="47" t="s">
        <v>224</v>
      </c>
      <c r="H1099" s="5">
        <f t="shared" si="110"/>
        <v>-12400</v>
      </c>
      <c r="I1099" s="20">
        <f t="shared" si="109"/>
        <v>2.7777777777777777</v>
      </c>
      <c r="K1099" s="49" t="s">
        <v>154</v>
      </c>
      <c r="L1099" s="49">
        <v>27</v>
      </c>
      <c r="M1099" s="2">
        <v>504</v>
      </c>
    </row>
    <row r="1100" spans="2:13" ht="12.75">
      <c r="B1100" s="69">
        <v>1200</v>
      </c>
      <c r="C1100" s="48" t="s">
        <v>38</v>
      </c>
      <c r="D1100" s="48" t="s">
        <v>10</v>
      </c>
      <c r="E1100" s="48" t="s">
        <v>52</v>
      </c>
      <c r="F1100" s="47" t="s">
        <v>403</v>
      </c>
      <c r="G1100" s="47" t="s">
        <v>227</v>
      </c>
      <c r="H1100" s="5">
        <f t="shared" si="110"/>
        <v>-13600</v>
      </c>
      <c r="I1100" s="20">
        <f t="shared" si="109"/>
        <v>2.380952380952381</v>
      </c>
      <c r="K1100" s="49" t="s">
        <v>154</v>
      </c>
      <c r="L1100" s="49">
        <v>27</v>
      </c>
      <c r="M1100" s="2">
        <v>504</v>
      </c>
    </row>
    <row r="1101" spans="2:13" ht="12.75">
      <c r="B1101" s="69">
        <v>1800</v>
      </c>
      <c r="C1101" s="48" t="s">
        <v>38</v>
      </c>
      <c r="D1101" s="48" t="s">
        <v>10</v>
      </c>
      <c r="E1101" s="48" t="s">
        <v>52</v>
      </c>
      <c r="F1101" s="47" t="s">
        <v>403</v>
      </c>
      <c r="G1101" s="47" t="s">
        <v>230</v>
      </c>
      <c r="H1101" s="5">
        <f t="shared" si="110"/>
        <v>-15400</v>
      </c>
      <c r="I1101" s="20">
        <f t="shared" si="109"/>
        <v>3.5714285714285716</v>
      </c>
      <c r="K1101" s="49" t="s">
        <v>154</v>
      </c>
      <c r="L1101" s="49">
        <v>27</v>
      </c>
      <c r="M1101" s="2">
        <v>504</v>
      </c>
    </row>
    <row r="1102" spans="2:13" ht="12.75">
      <c r="B1102" s="69">
        <v>1100</v>
      </c>
      <c r="C1102" s="48" t="s">
        <v>38</v>
      </c>
      <c r="D1102" s="48" t="s">
        <v>10</v>
      </c>
      <c r="E1102" s="48" t="s">
        <v>52</v>
      </c>
      <c r="F1102" s="47" t="s">
        <v>403</v>
      </c>
      <c r="G1102" s="47" t="s">
        <v>232</v>
      </c>
      <c r="H1102" s="5">
        <f t="shared" si="110"/>
        <v>-16500</v>
      </c>
      <c r="I1102" s="20">
        <f t="shared" si="109"/>
        <v>2.1825396825396823</v>
      </c>
      <c r="K1102" s="49" t="s">
        <v>154</v>
      </c>
      <c r="L1102" s="49">
        <v>27</v>
      </c>
      <c r="M1102" s="2">
        <v>504</v>
      </c>
    </row>
    <row r="1103" spans="2:13" ht="12.75">
      <c r="B1103" s="69">
        <v>1600</v>
      </c>
      <c r="C1103" s="48" t="s">
        <v>38</v>
      </c>
      <c r="D1103" s="48" t="s">
        <v>10</v>
      </c>
      <c r="E1103" s="48" t="s">
        <v>52</v>
      </c>
      <c r="F1103" s="47" t="s">
        <v>403</v>
      </c>
      <c r="G1103" s="47" t="s">
        <v>236</v>
      </c>
      <c r="H1103" s="5">
        <f t="shared" si="110"/>
        <v>-18100</v>
      </c>
      <c r="I1103" s="20">
        <f t="shared" si="109"/>
        <v>3.1746031746031744</v>
      </c>
      <c r="K1103" s="49" t="s">
        <v>154</v>
      </c>
      <c r="L1103" s="49">
        <v>27</v>
      </c>
      <c r="M1103" s="2">
        <v>504</v>
      </c>
    </row>
    <row r="1104" spans="2:13" ht="12.75">
      <c r="B1104" s="69">
        <v>1300</v>
      </c>
      <c r="C1104" s="48" t="s">
        <v>38</v>
      </c>
      <c r="D1104" s="48" t="s">
        <v>10</v>
      </c>
      <c r="E1104" s="48" t="s">
        <v>52</v>
      </c>
      <c r="F1104" s="47" t="s">
        <v>403</v>
      </c>
      <c r="G1104" s="47" t="s">
        <v>238</v>
      </c>
      <c r="H1104" s="5">
        <f t="shared" si="110"/>
        <v>-19400</v>
      </c>
      <c r="I1104" s="20">
        <f t="shared" si="109"/>
        <v>2.5793650793650795</v>
      </c>
      <c r="K1104" s="49" t="s">
        <v>154</v>
      </c>
      <c r="L1104" s="49">
        <v>27</v>
      </c>
      <c r="M1104" s="2">
        <v>504</v>
      </c>
    </row>
    <row r="1105" spans="2:13" ht="12.75">
      <c r="B1105" s="69">
        <v>1500</v>
      </c>
      <c r="C1105" s="48" t="s">
        <v>38</v>
      </c>
      <c r="D1105" s="48" t="s">
        <v>10</v>
      </c>
      <c r="E1105" s="48" t="s">
        <v>52</v>
      </c>
      <c r="F1105" s="47" t="s">
        <v>403</v>
      </c>
      <c r="G1105" s="47" t="s">
        <v>249</v>
      </c>
      <c r="H1105" s="5">
        <f t="shared" si="110"/>
        <v>-20900</v>
      </c>
      <c r="I1105" s="20">
        <f t="shared" si="109"/>
        <v>2.9761904761904763</v>
      </c>
      <c r="K1105" s="49" t="s">
        <v>154</v>
      </c>
      <c r="L1105" s="49">
        <v>27</v>
      </c>
      <c r="M1105" s="2">
        <v>504</v>
      </c>
    </row>
    <row r="1106" spans="2:13" ht="12.75">
      <c r="B1106" s="69">
        <v>1000</v>
      </c>
      <c r="C1106" s="48" t="s">
        <v>38</v>
      </c>
      <c r="D1106" s="48" t="s">
        <v>10</v>
      </c>
      <c r="E1106" s="48" t="s">
        <v>52</v>
      </c>
      <c r="F1106" s="47" t="s">
        <v>403</v>
      </c>
      <c r="G1106" s="47" t="s">
        <v>336</v>
      </c>
      <c r="H1106" s="5">
        <f t="shared" si="110"/>
        <v>-21900</v>
      </c>
      <c r="I1106" s="20">
        <f t="shared" si="109"/>
        <v>1.9841269841269842</v>
      </c>
      <c r="K1106" s="49" t="s">
        <v>154</v>
      </c>
      <c r="L1106" s="49">
        <v>27</v>
      </c>
      <c r="M1106" s="2">
        <v>504</v>
      </c>
    </row>
    <row r="1107" spans="2:13" ht="12.75">
      <c r="B1107" s="69">
        <v>1200</v>
      </c>
      <c r="C1107" s="48" t="s">
        <v>38</v>
      </c>
      <c r="D1107" s="48" t="s">
        <v>10</v>
      </c>
      <c r="E1107" s="48" t="s">
        <v>52</v>
      </c>
      <c r="F1107" s="47" t="s">
        <v>403</v>
      </c>
      <c r="G1107" s="47" t="s">
        <v>313</v>
      </c>
      <c r="H1107" s="5">
        <f t="shared" si="110"/>
        <v>-23100</v>
      </c>
      <c r="I1107" s="20">
        <f t="shared" si="109"/>
        <v>2.380952380952381</v>
      </c>
      <c r="K1107" s="49" t="s">
        <v>154</v>
      </c>
      <c r="L1107" s="49">
        <v>27</v>
      </c>
      <c r="M1107" s="2">
        <v>504</v>
      </c>
    </row>
    <row r="1108" spans="1:13" s="80" customFormat="1" ht="12.75">
      <c r="A1108" s="1"/>
      <c r="B1108" s="69">
        <v>1400</v>
      </c>
      <c r="C1108" s="48" t="s">
        <v>38</v>
      </c>
      <c r="D1108" s="48" t="s">
        <v>10</v>
      </c>
      <c r="E1108" s="48" t="s">
        <v>52</v>
      </c>
      <c r="F1108" s="47" t="s">
        <v>403</v>
      </c>
      <c r="G1108" s="47" t="s">
        <v>315</v>
      </c>
      <c r="H1108" s="5">
        <f t="shared" si="110"/>
        <v>-24500</v>
      </c>
      <c r="I1108" s="20">
        <f t="shared" si="109"/>
        <v>2.7777777777777777</v>
      </c>
      <c r="J1108"/>
      <c r="K1108" s="49" t="s">
        <v>154</v>
      </c>
      <c r="L1108" s="49">
        <v>27</v>
      </c>
      <c r="M1108" s="2">
        <v>504</v>
      </c>
    </row>
    <row r="1109" spans="1:13" ht="12.75">
      <c r="A1109" s="75"/>
      <c r="B1109" s="466">
        <f>SUM(B1091:B1108)</f>
        <v>24500</v>
      </c>
      <c r="C1109" s="75"/>
      <c r="D1109" s="75"/>
      <c r="E1109" s="77" t="s">
        <v>52</v>
      </c>
      <c r="F1109" s="78"/>
      <c r="G1109" s="78"/>
      <c r="H1109" s="76">
        <v>0</v>
      </c>
      <c r="I1109" s="79">
        <f t="shared" si="109"/>
        <v>48.611111111111114</v>
      </c>
      <c r="J1109" s="80"/>
      <c r="K1109" s="80"/>
      <c r="L1109" s="80"/>
      <c r="M1109" s="2">
        <v>504</v>
      </c>
    </row>
    <row r="1110" spans="8:13" ht="12.75">
      <c r="H1110" s="5">
        <f>H1109-B1110</f>
        <v>0</v>
      </c>
      <c r="I1110" s="20">
        <f t="shared" si="109"/>
        <v>0</v>
      </c>
      <c r="M1110" s="2">
        <v>504</v>
      </c>
    </row>
    <row r="1111" spans="8:13" ht="12.75">
      <c r="H1111" s="5">
        <f>H1110-B1111</f>
        <v>0</v>
      </c>
      <c r="I1111" s="20">
        <f t="shared" si="109"/>
        <v>0</v>
      </c>
      <c r="M1111" s="2">
        <v>504</v>
      </c>
    </row>
    <row r="1112" spans="1:13" s="80" customFormat="1" ht="12.75">
      <c r="A1112" s="1"/>
      <c r="B1112" s="350">
        <v>1400</v>
      </c>
      <c r="C1112" s="48" t="s">
        <v>457</v>
      </c>
      <c r="D1112" s="48" t="s">
        <v>10</v>
      </c>
      <c r="E1112" s="48" t="s">
        <v>182</v>
      </c>
      <c r="F1112" s="47" t="s">
        <v>403</v>
      </c>
      <c r="G1112" s="47" t="s">
        <v>336</v>
      </c>
      <c r="H1112" s="5">
        <f>H1111-B1112</f>
        <v>-1400</v>
      </c>
      <c r="I1112" s="20">
        <f t="shared" si="109"/>
        <v>2.7777777777777777</v>
      </c>
      <c r="J1112"/>
      <c r="K1112" s="49" t="s">
        <v>154</v>
      </c>
      <c r="L1112">
        <v>27</v>
      </c>
      <c r="M1112" s="2">
        <v>504</v>
      </c>
    </row>
    <row r="1113" spans="1:13" ht="12.75">
      <c r="A1113" s="75"/>
      <c r="B1113" s="458">
        <f>SUM(B1112)</f>
        <v>1400</v>
      </c>
      <c r="C1113" s="75"/>
      <c r="D1113" s="75"/>
      <c r="E1113" s="77" t="s">
        <v>182</v>
      </c>
      <c r="F1113" s="78"/>
      <c r="G1113" s="78"/>
      <c r="H1113" s="76">
        <v>0</v>
      </c>
      <c r="I1113" s="79">
        <f t="shared" si="109"/>
        <v>2.7777777777777777</v>
      </c>
      <c r="J1113" s="80"/>
      <c r="K1113" s="80"/>
      <c r="L1113" s="80"/>
      <c r="M1113" s="2">
        <v>504</v>
      </c>
    </row>
    <row r="1114" spans="8:13" ht="12.75">
      <c r="H1114" s="5">
        <f>H1113-B1114</f>
        <v>0</v>
      </c>
      <c r="I1114" s="20">
        <f t="shared" si="109"/>
        <v>0</v>
      </c>
      <c r="M1114" s="2">
        <v>504</v>
      </c>
    </row>
    <row r="1115" spans="8:13" ht="12.75">
      <c r="H1115" s="5">
        <f>H1114-B1115</f>
        <v>0</v>
      </c>
      <c r="I1115" s="20">
        <f t="shared" si="109"/>
        <v>0</v>
      </c>
      <c r="M1115" s="2">
        <v>504</v>
      </c>
    </row>
    <row r="1116" spans="2:13" ht="12.75">
      <c r="B1116" s="321">
        <v>5000</v>
      </c>
      <c r="C1116" s="10" t="s">
        <v>325</v>
      </c>
      <c r="D1116" s="1" t="s">
        <v>10</v>
      </c>
      <c r="E1116" s="1" t="s">
        <v>1136</v>
      </c>
      <c r="F1116" s="25" t="s">
        <v>1132</v>
      </c>
      <c r="G1116" s="25" t="s">
        <v>313</v>
      </c>
      <c r="H1116" s="5">
        <f>H1115-B1116</f>
        <v>-5000</v>
      </c>
      <c r="I1116" s="20">
        <f t="shared" si="109"/>
        <v>9.920634920634921</v>
      </c>
      <c r="K1116" t="s">
        <v>65</v>
      </c>
      <c r="L1116">
        <v>27</v>
      </c>
      <c r="M1116" s="2">
        <v>504</v>
      </c>
    </row>
    <row r="1117" spans="2:13" ht="12.75">
      <c r="B1117" s="321">
        <v>7200</v>
      </c>
      <c r="C1117" s="46" t="s">
        <v>404</v>
      </c>
      <c r="D1117" s="48" t="s">
        <v>10</v>
      </c>
      <c r="E1117" s="1" t="s">
        <v>1136</v>
      </c>
      <c r="F1117" s="47" t="s">
        <v>403</v>
      </c>
      <c r="G1117" s="47" t="s">
        <v>230</v>
      </c>
      <c r="H1117" s="5">
        <f>H1116-B1117</f>
        <v>-12200</v>
      </c>
      <c r="I1117" s="20">
        <f t="shared" si="109"/>
        <v>14.285714285714286</v>
      </c>
      <c r="K1117" s="49" t="s">
        <v>154</v>
      </c>
      <c r="L1117">
        <v>27</v>
      </c>
      <c r="M1117" s="2">
        <v>504</v>
      </c>
    </row>
    <row r="1118" spans="1:13" s="44" customFormat="1" ht="12.75">
      <c r="A1118" s="9"/>
      <c r="B1118" s="325">
        <f>SUM(B1116:B1117)</f>
        <v>12200</v>
      </c>
      <c r="C1118" s="9"/>
      <c r="D1118" s="9"/>
      <c r="E1118" s="9" t="s">
        <v>1136</v>
      </c>
      <c r="F1118" s="16"/>
      <c r="G1118" s="16"/>
      <c r="H1118" s="42">
        <v>0</v>
      </c>
      <c r="I1118" s="43">
        <f>+B1118/M1118</f>
        <v>24.206349206349206</v>
      </c>
      <c r="M1118" s="2">
        <v>504</v>
      </c>
    </row>
    <row r="1119" spans="3:13" ht="12.75">
      <c r="C1119" s="10"/>
      <c r="H1119" s="5">
        <f>H1118-B1119</f>
        <v>0</v>
      </c>
      <c r="I1119" s="20">
        <f>+B1119/M1119</f>
        <v>0</v>
      </c>
      <c r="M1119" s="2">
        <v>504</v>
      </c>
    </row>
    <row r="1120" spans="3:13" ht="12.75">
      <c r="C1120" s="10"/>
      <c r="H1120" s="5">
        <f>H1119-B1120</f>
        <v>0</v>
      </c>
      <c r="I1120" s="20">
        <f>+B1120/M1120</f>
        <v>0</v>
      </c>
      <c r="M1120" s="2">
        <v>504</v>
      </c>
    </row>
    <row r="1121" spans="3:13" ht="12.75">
      <c r="C1121" s="10"/>
      <c r="H1121" s="5">
        <f aca="true" t="shared" si="111" ref="H1121:H1126">H1120-B1121</f>
        <v>0</v>
      </c>
      <c r="I1121" s="20">
        <f aca="true" t="shared" si="112" ref="I1121:I1126">+B1121/M1121</f>
        <v>0</v>
      </c>
      <c r="M1121" s="2">
        <v>504</v>
      </c>
    </row>
    <row r="1122" spans="2:13" ht="12.75">
      <c r="B1122" s="479">
        <v>30000</v>
      </c>
      <c r="C1122" s="46" t="s">
        <v>1112</v>
      </c>
      <c r="D1122" s="48" t="s">
        <v>10</v>
      </c>
      <c r="E1122" s="48" t="s">
        <v>1061</v>
      </c>
      <c r="F1122" s="47" t="s">
        <v>1129</v>
      </c>
      <c r="G1122" s="47" t="s">
        <v>238</v>
      </c>
      <c r="H1122" s="5">
        <f t="shared" si="111"/>
        <v>-30000</v>
      </c>
      <c r="I1122" s="20">
        <f t="shared" si="112"/>
        <v>59.523809523809526</v>
      </c>
      <c r="K1122" s="49" t="s">
        <v>12</v>
      </c>
      <c r="L1122">
        <v>27</v>
      </c>
      <c r="M1122" s="2">
        <v>504</v>
      </c>
    </row>
    <row r="1123" spans="1:13" ht="12.75">
      <c r="A1123"/>
      <c r="B1123" s="306">
        <v>20000</v>
      </c>
      <c r="C1123" s="10" t="s">
        <v>1112</v>
      </c>
      <c r="D1123" s="10" t="s">
        <v>74</v>
      </c>
      <c r="E1123" s="48" t="s">
        <v>1061</v>
      </c>
      <c r="F1123" s="25" t="s">
        <v>1138</v>
      </c>
      <c r="G1123" s="25" t="s">
        <v>71</v>
      </c>
      <c r="H1123" s="5">
        <f t="shared" si="111"/>
        <v>-50000</v>
      </c>
      <c r="I1123" s="20">
        <f t="shared" si="112"/>
        <v>39.682539682539684</v>
      </c>
      <c r="K1123" t="s">
        <v>65</v>
      </c>
      <c r="L1123">
        <v>3</v>
      </c>
      <c r="M1123" s="2">
        <v>504</v>
      </c>
    </row>
    <row r="1124" spans="2:13" ht="12.75">
      <c r="B1124" s="306">
        <v>40000</v>
      </c>
      <c r="C1124" s="10" t="s">
        <v>340</v>
      </c>
      <c r="D1124" s="48" t="s">
        <v>10</v>
      </c>
      <c r="E1124" s="48" t="s">
        <v>1061</v>
      </c>
      <c r="F1124" s="25" t="s">
        <v>1130</v>
      </c>
      <c r="G1124" s="25" t="s">
        <v>236</v>
      </c>
      <c r="H1124" s="5">
        <f t="shared" si="111"/>
        <v>-90000</v>
      </c>
      <c r="I1124" s="20">
        <f t="shared" si="112"/>
        <v>79.36507936507937</v>
      </c>
      <c r="K1124" t="s">
        <v>342</v>
      </c>
      <c r="L1124">
        <v>27</v>
      </c>
      <c r="M1124" s="2">
        <v>504</v>
      </c>
    </row>
    <row r="1125" spans="1:13" s="44" customFormat="1" ht="12.75">
      <c r="A1125"/>
      <c r="B1125" s="306">
        <v>8000</v>
      </c>
      <c r="C1125" s="10" t="s">
        <v>1060</v>
      </c>
      <c r="D1125" s="48" t="s">
        <v>10</v>
      </c>
      <c r="E1125" s="48" t="s">
        <v>1061</v>
      </c>
      <c r="F1125" s="25" t="s">
        <v>1131</v>
      </c>
      <c r="G1125" s="25" t="s">
        <v>249</v>
      </c>
      <c r="H1125" s="5">
        <f t="shared" si="111"/>
        <v>-98000</v>
      </c>
      <c r="I1125" s="20">
        <f t="shared" si="112"/>
        <v>15.873015873015873</v>
      </c>
      <c r="J1125"/>
      <c r="K1125" t="s">
        <v>65</v>
      </c>
      <c r="L1125">
        <v>27</v>
      </c>
      <c r="M1125" s="2">
        <v>504</v>
      </c>
    </row>
    <row r="1126" spans="1:13" s="97" customFormat="1" ht="12.75">
      <c r="A1126" s="1"/>
      <c r="B1126" s="306">
        <v>8000</v>
      </c>
      <c r="C1126" s="10" t="s">
        <v>1060</v>
      </c>
      <c r="D1126" s="48" t="s">
        <v>10</v>
      </c>
      <c r="E1126" s="48" t="s">
        <v>1061</v>
      </c>
      <c r="F1126" s="47" t="s">
        <v>1133</v>
      </c>
      <c r="G1126" s="47" t="s">
        <v>313</v>
      </c>
      <c r="H1126" s="5">
        <f t="shared" si="111"/>
        <v>-106000</v>
      </c>
      <c r="I1126" s="20">
        <f t="shared" si="112"/>
        <v>15.873015873015873</v>
      </c>
      <c r="J1126"/>
      <c r="K1126" s="49" t="s">
        <v>12</v>
      </c>
      <c r="L1126">
        <v>27</v>
      </c>
      <c r="M1126" s="2">
        <v>504</v>
      </c>
    </row>
    <row r="1127" spans="1:13" s="44" customFormat="1" ht="12.75">
      <c r="A1127" s="9"/>
      <c r="B1127" s="313">
        <f>SUM(B1122:B1126)</f>
        <v>106000</v>
      </c>
      <c r="C1127" s="9"/>
      <c r="D1127" s="9"/>
      <c r="E1127" s="9" t="s">
        <v>1061</v>
      </c>
      <c r="F1127" s="16"/>
      <c r="G1127" s="16"/>
      <c r="H1127" s="42">
        <v>0</v>
      </c>
      <c r="I1127" s="43">
        <f>+B1127/M1127</f>
        <v>210.31746031746033</v>
      </c>
      <c r="M1127" s="2">
        <v>504</v>
      </c>
    </row>
    <row r="1128" spans="8:13" ht="12.75">
      <c r="H1128" s="5">
        <f>H1127-B1128</f>
        <v>0</v>
      </c>
      <c r="I1128" s="20">
        <f>+B1128/M1128</f>
        <v>0</v>
      </c>
      <c r="M1128" s="2">
        <v>504</v>
      </c>
    </row>
    <row r="1129" spans="8:13" ht="12.75">
      <c r="H1129" s="5">
        <f>H1128-B1129</f>
        <v>0</v>
      </c>
      <c r="I1129" s="20">
        <f>+B1129/M1129</f>
        <v>0</v>
      </c>
      <c r="M1129" s="2">
        <v>504</v>
      </c>
    </row>
    <row r="1130" spans="1:13" s="82" customFormat="1" ht="12.75">
      <c r="A1130" s="1"/>
      <c r="B1130" s="5"/>
      <c r="C1130" s="1"/>
      <c r="D1130" s="1"/>
      <c r="E1130" s="1"/>
      <c r="F1130" s="25"/>
      <c r="G1130" s="25"/>
      <c r="H1130" s="5">
        <f>H1129-B1130</f>
        <v>0</v>
      </c>
      <c r="I1130" s="20">
        <f>+B1130/M1130</f>
        <v>0</v>
      </c>
      <c r="J1130"/>
      <c r="K1130"/>
      <c r="L1130"/>
      <c r="M1130" s="2">
        <v>504</v>
      </c>
    </row>
    <row r="1131" spans="1:13" s="82" customFormat="1" ht="12.75">
      <c r="A1131" s="46"/>
      <c r="B1131" s="245">
        <v>295000</v>
      </c>
      <c r="C1131" s="46" t="s">
        <v>154</v>
      </c>
      <c r="D1131" s="39" t="s">
        <v>10</v>
      </c>
      <c r="E1131" s="46"/>
      <c r="F1131" s="114" t="s">
        <v>460</v>
      </c>
      <c r="G1131" s="114" t="s">
        <v>71</v>
      </c>
      <c r="H1131" s="5">
        <f aca="true" t="shared" si="113" ref="H1131:H1142">H1130-B1131</f>
        <v>-295000</v>
      </c>
      <c r="I1131" s="20">
        <f aca="true" t="shared" si="114" ref="I1131:I1142">+B1131/M1131</f>
        <v>585.3174603174604</v>
      </c>
      <c r="M1131" s="2">
        <v>504</v>
      </c>
    </row>
    <row r="1132" spans="1:13" s="82" customFormat="1" ht="12.75">
      <c r="A1132" s="46"/>
      <c r="B1132" s="245">
        <v>38202.5</v>
      </c>
      <c r="C1132" s="46" t="s">
        <v>154</v>
      </c>
      <c r="D1132" s="39" t="s">
        <v>10</v>
      </c>
      <c r="E1132" s="46" t="s">
        <v>461</v>
      </c>
      <c r="F1132" s="114"/>
      <c r="G1132" s="114" t="s">
        <v>71</v>
      </c>
      <c r="H1132" s="5">
        <f t="shared" si="113"/>
        <v>-333202.5</v>
      </c>
      <c r="I1132" s="20">
        <f t="shared" si="114"/>
        <v>75.79861111111111</v>
      </c>
      <c r="M1132" s="2">
        <v>504</v>
      </c>
    </row>
    <row r="1133" spans="1:13" s="82" customFormat="1" ht="12.75">
      <c r="A1133" s="46"/>
      <c r="B1133" s="245">
        <v>7375</v>
      </c>
      <c r="C1133" s="46" t="s">
        <v>154</v>
      </c>
      <c r="D1133" s="39" t="s">
        <v>10</v>
      </c>
      <c r="E1133" s="46" t="s">
        <v>462</v>
      </c>
      <c r="F1133" s="114"/>
      <c r="G1133" s="114" t="s">
        <v>71</v>
      </c>
      <c r="H1133" s="5">
        <f t="shared" si="113"/>
        <v>-340577.5</v>
      </c>
      <c r="I1133" s="20">
        <f t="shared" si="114"/>
        <v>14.632936507936508</v>
      </c>
      <c r="M1133" s="2">
        <v>504</v>
      </c>
    </row>
    <row r="1134" spans="1:13" s="82" customFormat="1" ht="12.75">
      <c r="A1134" s="46"/>
      <c r="B1134" s="245">
        <v>35000</v>
      </c>
      <c r="C1134" s="46" t="s">
        <v>154</v>
      </c>
      <c r="D1134" s="39" t="s">
        <v>10</v>
      </c>
      <c r="E1134" s="46" t="s">
        <v>463</v>
      </c>
      <c r="F1134" s="114"/>
      <c r="G1134" s="114" t="s">
        <v>71</v>
      </c>
      <c r="H1134" s="5">
        <f t="shared" si="113"/>
        <v>-375577.5</v>
      </c>
      <c r="I1134" s="20">
        <f t="shared" si="114"/>
        <v>69.44444444444444</v>
      </c>
      <c r="M1134" s="2">
        <v>504</v>
      </c>
    </row>
    <row r="1135" spans="1:13" s="82" customFormat="1" ht="12.75">
      <c r="A1135" s="46"/>
      <c r="B1135" s="245">
        <v>40000</v>
      </c>
      <c r="C1135" s="46" t="s">
        <v>154</v>
      </c>
      <c r="D1135" s="39" t="s">
        <v>10</v>
      </c>
      <c r="E1135" s="46" t="s">
        <v>463</v>
      </c>
      <c r="F1135" s="114"/>
      <c r="G1135" s="114" t="s">
        <v>71</v>
      </c>
      <c r="H1135" s="5">
        <f t="shared" si="113"/>
        <v>-415577.5</v>
      </c>
      <c r="I1135" s="20">
        <f t="shared" si="114"/>
        <v>79.36507936507937</v>
      </c>
      <c r="M1135" s="2">
        <v>504</v>
      </c>
    </row>
    <row r="1136" spans="1:13" s="49" customFormat="1" ht="12.75">
      <c r="A1136" s="46"/>
      <c r="B1136" s="245">
        <v>30000</v>
      </c>
      <c r="C1136" s="46" t="s">
        <v>154</v>
      </c>
      <c r="D1136" s="39" t="s">
        <v>10</v>
      </c>
      <c r="E1136" s="46" t="s">
        <v>1193</v>
      </c>
      <c r="F1136" s="114"/>
      <c r="G1136" s="114" t="s">
        <v>71</v>
      </c>
      <c r="H1136" s="5">
        <f t="shared" si="113"/>
        <v>-445577.5</v>
      </c>
      <c r="I1136" s="20">
        <f t="shared" si="114"/>
        <v>59.523809523809526</v>
      </c>
      <c r="J1136" s="82"/>
      <c r="K1136" s="82"/>
      <c r="L1136" s="82"/>
      <c r="M1136" s="2">
        <v>504</v>
      </c>
    </row>
    <row r="1137" spans="1:13" s="82" customFormat="1" ht="12.75">
      <c r="A1137" s="46"/>
      <c r="B1137" s="245">
        <v>140000</v>
      </c>
      <c r="C1137" s="46" t="s">
        <v>12</v>
      </c>
      <c r="D1137" s="39" t="s">
        <v>10</v>
      </c>
      <c r="E1137" s="46"/>
      <c r="F1137" s="114" t="s">
        <v>460</v>
      </c>
      <c r="G1137" s="114" t="s">
        <v>71</v>
      </c>
      <c r="H1137" s="5">
        <f t="shared" si="113"/>
        <v>-585577.5</v>
      </c>
      <c r="I1137" s="20">
        <f t="shared" si="114"/>
        <v>277.77777777777777</v>
      </c>
      <c r="M1137" s="2">
        <v>504</v>
      </c>
    </row>
    <row r="1138" spans="1:13" s="82" customFormat="1" ht="12.75">
      <c r="A1138" s="46"/>
      <c r="B1138" s="245">
        <v>18130</v>
      </c>
      <c r="C1138" s="46" t="s">
        <v>12</v>
      </c>
      <c r="D1138" s="39" t="s">
        <v>10</v>
      </c>
      <c r="E1138" s="46" t="s">
        <v>461</v>
      </c>
      <c r="F1138" s="114"/>
      <c r="G1138" s="114" t="s">
        <v>71</v>
      </c>
      <c r="H1138" s="5">
        <f t="shared" si="113"/>
        <v>-603707.5</v>
      </c>
      <c r="I1138" s="20">
        <f t="shared" si="114"/>
        <v>35.97222222222222</v>
      </c>
      <c r="M1138" s="2">
        <v>504</v>
      </c>
    </row>
    <row r="1139" spans="1:13" s="82" customFormat="1" ht="12.75">
      <c r="A1139" s="46"/>
      <c r="B1139" s="245">
        <v>3500</v>
      </c>
      <c r="C1139" s="46" t="s">
        <v>12</v>
      </c>
      <c r="D1139" s="39" t="s">
        <v>10</v>
      </c>
      <c r="E1139" s="46" t="s">
        <v>462</v>
      </c>
      <c r="F1139" s="114"/>
      <c r="G1139" s="114" t="s">
        <v>71</v>
      </c>
      <c r="H1139" s="5">
        <f t="shared" si="113"/>
        <v>-607207.5</v>
      </c>
      <c r="I1139" s="20">
        <f t="shared" si="114"/>
        <v>6.944444444444445</v>
      </c>
      <c r="M1139" s="2">
        <v>504</v>
      </c>
    </row>
    <row r="1140" spans="1:13" s="49" customFormat="1" ht="12.75">
      <c r="A1140" s="46"/>
      <c r="B1140" s="245">
        <v>30000</v>
      </c>
      <c r="C1140" s="46" t="s">
        <v>12</v>
      </c>
      <c r="D1140" s="39" t="s">
        <v>10</v>
      </c>
      <c r="E1140" s="46" t="s">
        <v>1193</v>
      </c>
      <c r="F1140" s="114"/>
      <c r="G1140" s="114" t="s">
        <v>71</v>
      </c>
      <c r="H1140" s="5">
        <f t="shared" si="113"/>
        <v>-637207.5</v>
      </c>
      <c r="I1140" s="20">
        <f t="shared" si="114"/>
        <v>59.523809523809526</v>
      </c>
      <c r="J1140" s="82"/>
      <c r="K1140" s="82"/>
      <c r="L1140" s="82"/>
      <c r="M1140" s="2">
        <v>504</v>
      </c>
    </row>
    <row r="1141" spans="1:13" s="82" customFormat="1" ht="12.75">
      <c r="A1141" s="46"/>
      <c r="B1141" s="245">
        <v>120000</v>
      </c>
      <c r="C1141" s="46" t="s">
        <v>65</v>
      </c>
      <c r="D1141" s="39" t="s">
        <v>10</v>
      </c>
      <c r="E1141" s="46" t="s">
        <v>463</v>
      </c>
      <c r="F1141" s="114"/>
      <c r="G1141" s="114" t="s">
        <v>71</v>
      </c>
      <c r="H1141" s="5">
        <f t="shared" si="113"/>
        <v>-757207.5</v>
      </c>
      <c r="I1141" s="20">
        <f t="shared" si="114"/>
        <v>238.0952380952381</v>
      </c>
      <c r="M1141" s="2">
        <v>504</v>
      </c>
    </row>
    <row r="1142" spans="1:13" s="49" customFormat="1" ht="12.75">
      <c r="A1142" s="46"/>
      <c r="B1142" s="245">
        <v>30000</v>
      </c>
      <c r="C1142" s="46" t="s">
        <v>65</v>
      </c>
      <c r="D1142" s="39" t="s">
        <v>10</v>
      </c>
      <c r="E1142" s="46" t="s">
        <v>1193</v>
      </c>
      <c r="F1142" s="114"/>
      <c r="G1142" s="114" t="s">
        <v>71</v>
      </c>
      <c r="H1142" s="5">
        <f t="shared" si="113"/>
        <v>-787207.5</v>
      </c>
      <c r="I1142" s="20">
        <f t="shared" si="114"/>
        <v>59.523809523809526</v>
      </c>
      <c r="J1142" s="82"/>
      <c r="K1142" s="82"/>
      <c r="L1142" s="82"/>
      <c r="M1142" s="2">
        <v>504</v>
      </c>
    </row>
    <row r="1143" spans="1:13" ht="12.75">
      <c r="A1143" s="65"/>
      <c r="B1143" s="465">
        <f>SUM(B1131:B1142)</f>
        <v>787207.5</v>
      </c>
      <c r="C1143" s="65" t="s">
        <v>464</v>
      </c>
      <c r="D1143" s="115"/>
      <c r="E1143" s="65"/>
      <c r="F1143" s="116"/>
      <c r="G1143" s="117"/>
      <c r="H1143" s="42">
        <v>0</v>
      </c>
      <c r="I1143" s="43">
        <f aca="true" t="shared" si="115" ref="I1143:I1159">+B1143/M1143</f>
        <v>1561.919642857143</v>
      </c>
      <c r="J1143" s="118"/>
      <c r="K1143" s="118"/>
      <c r="L1143" s="118"/>
      <c r="M1143" s="2">
        <v>504</v>
      </c>
    </row>
    <row r="1144" spans="8:13" ht="12.75">
      <c r="H1144" s="5">
        <f>H1143-B1144</f>
        <v>0</v>
      </c>
      <c r="I1144" s="20">
        <f t="shared" si="115"/>
        <v>0</v>
      </c>
      <c r="M1144" s="2">
        <v>504</v>
      </c>
    </row>
    <row r="1145" spans="8:13" ht="12.75">
      <c r="H1145" s="5">
        <f>H1144-B1145</f>
        <v>0</v>
      </c>
      <c r="I1145" s="20">
        <f t="shared" si="115"/>
        <v>0</v>
      </c>
      <c r="M1145" s="2">
        <v>504</v>
      </c>
    </row>
    <row r="1146" spans="1:13" s="37" customFormat="1" ht="13.5" thickBot="1">
      <c r="A1146" s="1"/>
      <c r="B1146" s="5"/>
      <c r="C1146" s="1"/>
      <c r="D1146" s="1"/>
      <c r="E1146" s="1"/>
      <c r="F1146" s="25"/>
      <c r="G1146" s="25"/>
      <c r="H1146" s="5">
        <f>H1145-B1146</f>
        <v>0</v>
      </c>
      <c r="I1146" s="20">
        <f t="shared" si="115"/>
        <v>0</v>
      </c>
      <c r="J1146"/>
      <c r="K1146"/>
      <c r="L1146"/>
      <c r="M1146" s="2">
        <v>504</v>
      </c>
    </row>
    <row r="1147" spans="1:13" ht="13.5" thickBot="1">
      <c r="A1147" s="29"/>
      <c r="B1147" s="109">
        <f>+B1150+B1215+B1261+B1247</f>
        <v>985300</v>
      </c>
      <c r="C1147" s="30"/>
      <c r="D1147" s="31" t="s">
        <v>405</v>
      </c>
      <c r="E1147" s="32"/>
      <c r="F1147" s="33"/>
      <c r="G1147" s="34"/>
      <c r="H1147" s="35"/>
      <c r="I1147" s="36">
        <f t="shared" si="115"/>
        <v>1954.9603174603174</v>
      </c>
      <c r="J1147" s="37"/>
      <c r="K1147" s="38"/>
      <c r="L1147" s="37"/>
      <c r="M1147" s="2">
        <v>504</v>
      </c>
    </row>
    <row r="1148" spans="8:13" ht="12.75">
      <c r="H1148" s="108">
        <v>0</v>
      </c>
      <c r="I1148" s="100">
        <f t="shared" si="115"/>
        <v>0</v>
      </c>
      <c r="M1148" s="2">
        <v>504</v>
      </c>
    </row>
    <row r="1149" spans="1:13" s="62" customFormat="1" ht="12.75">
      <c r="A1149" s="1"/>
      <c r="B1149" s="5"/>
      <c r="C1149" s="1"/>
      <c r="D1149" s="1"/>
      <c r="E1149" s="1"/>
      <c r="F1149" s="25"/>
      <c r="G1149" s="25"/>
      <c r="H1149" s="108">
        <v>0</v>
      </c>
      <c r="I1149" s="100">
        <f t="shared" si="115"/>
        <v>0</v>
      </c>
      <c r="J1149"/>
      <c r="K1149"/>
      <c r="L1149"/>
      <c r="M1149" s="2">
        <v>504</v>
      </c>
    </row>
    <row r="1150" spans="1:13" ht="12.75">
      <c r="A1150" s="56"/>
      <c r="B1150" s="452">
        <f>+B1160+B1167+B1175+B1182+B1195+B1210</f>
        <v>332800</v>
      </c>
      <c r="C1150" s="58" t="s">
        <v>406</v>
      </c>
      <c r="D1150" s="58" t="s">
        <v>1184</v>
      </c>
      <c r="E1150" s="59" t="s">
        <v>63</v>
      </c>
      <c r="F1150" s="60" t="s">
        <v>193</v>
      </c>
      <c r="G1150" s="60" t="s">
        <v>194</v>
      </c>
      <c r="H1150" s="57"/>
      <c r="I1150" s="61">
        <f t="shared" si="115"/>
        <v>660.3174603174604</v>
      </c>
      <c r="J1150" s="62"/>
      <c r="K1150" s="62"/>
      <c r="L1150" s="62"/>
      <c r="M1150" s="2">
        <v>504</v>
      </c>
    </row>
    <row r="1151" spans="2:13" ht="12.75">
      <c r="B1151" s="453"/>
      <c r="H1151" s="5">
        <f aca="true" t="shared" si="116" ref="H1151:H1159">H1150-B1151</f>
        <v>0</v>
      </c>
      <c r="I1151" s="20">
        <f t="shared" si="115"/>
        <v>0</v>
      </c>
      <c r="M1151" s="2">
        <v>504</v>
      </c>
    </row>
    <row r="1152" spans="2:13" ht="12.75">
      <c r="B1152" s="453">
        <v>2500</v>
      </c>
      <c r="C1152" s="1" t="s">
        <v>11</v>
      </c>
      <c r="D1152" s="10" t="s">
        <v>405</v>
      </c>
      <c r="E1152" s="10" t="s">
        <v>57</v>
      </c>
      <c r="F1152" s="40" t="s">
        <v>408</v>
      </c>
      <c r="G1152" s="25" t="s">
        <v>19</v>
      </c>
      <c r="H1152" s="5">
        <f t="shared" si="116"/>
        <v>-2500</v>
      </c>
      <c r="I1152" s="20">
        <f t="shared" si="115"/>
        <v>4.9603174603174605</v>
      </c>
      <c r="K1152" t="s">
        <v>11</v>
      </c>
      <c r="L1152">
        <v>7</v>
      </c>
      <c r="M1152" s="2">
        <v>504</v>
      </c>
    </row>
    <row r="1153" spans="2:13" ht="12.75">
      <c r="B1153" s="453">
        <v>2500</v>
      </c>
      <c r="C1153" s="1" t="s">
        <v>11</v>
      </c>
      <c r="D1153" s="10" t="s">
        <v>405</v>
      </c>
      <c r="E1153" s="10" t="s">
        <v>42</v>
      </c>
      <c r="F1153" s="40" t="s">
        <v>409</v>
      </c>
      <c r="G1153" s="25" t="s">
        <v>19</v>
      </c>
      <c r="H1153" s="5">
        <f t="shared" si="116"/>
        <v>-5000</v>
      </c>
      <c r="I1153" s="20">
        <f t="shared" si="115"/>
        <v>4.9603174603174605</v>
      </c>
      <c r="K1153" t="s">
        <v>11</v>
      </c>
      <c r="L1153">
        <v>7</v>
      </c>
      <c r="M1153" s="2">
        <v>504</v>
      </c>
    </row>
    <row r="1154" spans="2:13" ht="12.75">
      <c r="B1154" s="453">
        <v>2500</v>
      </c>
      <c r="C1154" s="1" t="s">
        <v>11</v>
      </c>
      <c r="D1154" s="1" t="s">
        <v>405</v>
      </c>
      <c r="E1154" s="10" t="s">
        <v>57</v>
      </c>
      <c r="F1154" s="53" t="s">
        <v>410</v>
      </c>
      <c r="G1154" s="25" t="s">
        <v>118</v>
      </c>
      <c r="H1154" s="5">
        <f t="shared" si="116"/>
        <v>-7500</v>
      </c>
      <c r="I1154" s="20">
        <f t="shared" si="115"/>
        <v>4.9603174603174605</v>
      </c>
      <c r="K1154" t="s">
        <v>11</v>
      </c>
      <c r="L1154">
        <v>7</v>
      </c>
      <c r="M1154" s="2">
        <v>504</v>
      </c>
    </row>
    <row r="1155" spans="2:13" ht="12.75">
      <c r="B1155" s="453">
        <v>2500</v>
      </c>
      <c r="C1155" s="1" t="s">
        <v>11</v>
      </c>
      <c r="D1155" s="1" t="s">
        <v>405</v>
      </c>
      <c r="E1155" s="10" t="s">
        <v>42</v>
      </c>
      <c r="F1155" s="53" t="s">
        <v>411</v>
      </c>
      <c r="G1155" s="25" t="s">
        <v>118</v>
      </c>
      <c r="H1155" s="5">
        <f t="shared" si="116"/>
        <v>-10000</v>
      </c>
      <c r="I1155" s="20">
        <f t="shared" si="115"/>
        <v>4.9603174603174605</v>
      </c>
      <c r="K1155" t="s">
        <v>11</v>
      </c>
      <c r="L1155">
        <v>7</v>
      </c>
      <c r="M1155" s="2">
        <v>504</v>
      </c>
    </row>
    <row r="1156" spans="2:13" ht="12.75">
      <c r="B1156" s="453">
        <v>2500</v>
      </c>
      <c r="C1156" s="1" t="s">
        <v>11</v>
      </c>
      <c r="D1156" s="1" t="s">
        <v>405</v>
      </c>
      <c r="E1156" s="10" t="s">
        <v>42</v>
      </c>
      <c r="F1156" s="53" t="s">
        <v>412</v>
      </c>
      <c r="G1156" s="25" t="s">
        <v>73</v>
      </c>
      <c r="H1156" s="5">
        <f t="shared" si="116"/>
        <v>-12500</v>
      </c>
      <c r="I1156" s="20">
        <f t="shared" si="115"/>
        <v>4.9603174603174605</v>
      </c>
      <c r="K1156" t="s">
        <v>11</v>
      </c>
      <c r="L1156">
        <v>7</v>
      </c>
      <c r="M1156" s="2">
        <v>504</v>
      </c>
    </row>
    <row r="1157" spans="2:13" ht="12.75">
      <c r="B1157" s="453">
        <v>2500</v>
      </c>
      <c r="C1157" s="1" t="s">
        <v>11</v>
      </c>
      <c r="D1157" s="1" t="s">
        <v>405</v>
      </c>
      <c r="E1157" s="10" t="s">
        <v>57</v>
      </c>
      <c r="F1157" s="53" t="s">
        <v>413</v>
      </c>
      <c r="G1157" s="25" t="s">
        <v>73</v>
      </c>
      <c r="H1157" s="5">
        <f t="shared" si="116"/>
        <v>-15000</v>
      </c>
      <c r="I1157" s="20">
        <f t="shared" si="115"/>
        <v>4.9603174603174605</v>
      </c>
      <c r="K1157" t="s">
        <v>11</v>
      </c>
      <c r="L1157">
        <v>7</v>
      </c>
      <c r="M1157" s="2">
        <v>504</v>
      </c>
    </row>
    <row r="1158" spans="2:13" ht="12.75">
      <c r="B1158" s="454">
        <v>2500</v>
      </c>
      <c r="C1158" s="1" t="s">
        <v>11</v>
      </c>
      <c r="D1158" s="1" t="s">
        <v>405</v>
      </c>
      <c r="E1158" s="1" t="s">
        <v>414</v>
      </c>
      <c r="F1158" s="53" t="s">
        <v>415</v>
      </c>
      <c r="G1158" s="25" t="s">
        <v>73</v>
      </c>
      <c r="H1158" s="5">
        <f t="shared" si="116"/>
        <v>-17500</v>
      </c>
      <c r="I1158" s="20">
        <f t="shared" si="115"/>
        <v>4.9603174603174605</v>
      </c>
      <c r="K1158" t="s">
        <v>11</v>
      </c>
      <c r="L1158">
        <v>7</v>
      </c>
      <c r="M1158" s="2">
        <v>504</v>
      </c>
    </row>
    <row r="1159" spans="1:13" s="44" customFormat="1" ht="12.75">
      <c r="A1159" s="1"/>
      <c r="B1159" s="453">
        <v>2500</v>
      </c>
      <c r="C1159" s="1" t="s">
        <v>11</v>
      </c>
      <c r="D1159" s="1" t="s">
        <v>405</v>
      </c>
      <c r="E1159" s="1" t="s">
        <v>42</v>
      </c>
      <c r="F1159" s="53" t="s">
        <v>416</v>
      </c>
      <c r="G1159" s="25" t="s">
        <v>89</v>
      </c>
      <c r="H1159" s="5">
        <f t="shared" si="116"/>
        <v>-20000</v>
      </c>
      <c r="I1159" s="20">
        <f t="shared" si="115"/>
        <v>4.9603174603174605</v>
      </c>
      <c r="J1159"/>
      <c r="K1159" t="s">
        <v>11</v>
      </c>
      <c r="L1159">
        <v>7</v>
      </c>
      <c r="M1159" s="2">
        <v>504</v>
      </c>
    </row>
    <row r="1160" spans="1:13" ht="12.75">
      <c r="A1160" s="9"/>
      <c r="B1160" s="455">
        <f>SUM(B1152:B1159)</f>
        <v>20000</v>
      </c>
      <c r="C1160" s="9"/>
      <c r="D1160" s="9"/>
      <c r="E1160" s="9"/>
      <c r="F1160" s="16"/>
      <c r="G1160" s="16"/>
      <c r="H1160" s="76">
        <v>0</v>
      </c>
      <c r="I1160" s="79">
        <f aca="true" t="shared" si="117" ref="I1160:I1190">+B1160/M1160</f>
        <v>39.682539682539684</v>
      </c>
      <c r="J1160" s="44"/>
      <c r="K1160" s="44"/>
      <c r="L1160" s="44"/>
      <c r="M1160" s="2">
        <v>504</v>
      </c>
    </row>
    <row r="1161" spans="2:13" ht="12.75">
      <c r="B1161" s="453"/>
      <c r="H1161" s="5">
        <f aca="true" t="shared" si="118" ref="H1161:H1166">H1160-B1161</f>
        <v>0</v>
      </c>
      <c r="I1161" s="20">
        <f aca="true" t="shared" si="119" ref="I1161:I1166">+B1161/M1161</f>
        <v>0</v>
      </c>
      <c r="M1161" s="2">
        <v>504</v>
      </c>
    </row>
    <row r="1162" spans="2:13" ht="12.75">
      <c r="B1162" s="453">
        <v>2500</v>
      </c>
      <c r="C1162" s="52" t="s">
        <v>1242</v>
      </c>
      <c r="D1162" s="1" t="s">
        <v>405</v>
      </c>
      <c r="E1162" s="1" t="s">
        <v>453</v>
      </c>
      <c r="F1162" s="41" t="s">
        <v>417</v>
      </c>
      <c r="G1162" s="25" t="s">
        <v>27</v>
      </c>
      <c r="H1162" s="5">
        <f t="shared" si="118"/>
        <v>-2500</v>
      </c>
      <c r="I1162" s="20">
        <f t="shared" si="119"/>
        <v>4.9603174603174605</v>
      </c>
      <c r="K1162" t="s">
        <v>42</v>
      </c>
      <c r="L1162">
        <v>7</v>
      </c>
      <c r="M1162" s="2">
        <v>504</v>
      </c>
    </row>
    <row r="1163" spans="2:13" ht="12.75">
      <c r="B1163" s="453">
        <v>2500</v>
      </c>
      <c r="C1163" s="48" t="s">
        <v>1246</v>
      </c>
      <c r="D1163" s="1" t="s">
        <v>405</v>
      </c>
      <c r="E1163" s="1" t="s">
        <v>453</v>
      </c>
      <c r="F1163" s="25" t="s">
        <v>418</v>
      </c>
      <c r="G1163" s="25" t="s">
        <v>71</v>
      </c>
      <c r="H1163" s="5">
        <f t="shared" si="118"/>
        <v>-5000</v>
      </c>
      <c r="I1163" s="20">
        <f t="shared" si="119"/>
        <v>4.9603174603174605</v>
      </c>
      <c r="K1163" t="s">
        <v>42</v>
      </c>
      <c r="L1163">
        <v>7</v>
      </c>
      <c r="M1163" s="2">
        <v>504</v>
      </c>
    </row>
    <row r="1164" spans="2:13" ht="12.75">
      <c r="B1164" s="453">
        <v>2500</v>
      </c>
      <c r="C1164" s="1" t="s">
        <v>1247</v>
      </c>
      <c r="D1164" s="1" t="s">
        <v>405</v>
      </c>
      <c r="E1164" s="1" t="s">
        <v>453</v>
      </c>
      <c r="F1164" s="25" t="s">
        <v>419</v>
      </c>
      <c r="G1164" s="25" t="s">
        <v>89</v>
      </c>
      <c r="H1164" s="5">
        <f t="shared" si="118"/>
        <v>-7500</v>
      </c>
      <c r="I1164" s="20">
        <f t="shared" si="119"/>
        <v>4.9603174603174605</v>
      </c>
      <c r="K1164" t="s">
        <v>42</v>
      </c>
      <c r="L1164">
        <v>7</v>
      </c>
      <c r="M1164" s="2">
        <v>504</v>
      </c>
    </row>
    <row r="1165" spans="1:13" s="13" customFormat="1" ht="12.75">
      <c r="A1165" s="1"/>
      <c r="B1165" s="454">
        <v>2500</v>
      </c>
      <c r="C1165" s="1" t="s">
        <v>1245</v>
      </c>
      <c r="D1165" s="1" t="s">
        <v>405</v>
      </c>
      <c r="E1165" s="1" t="s">
        <v>453</v>
      </c>
      <c r="F1165" s="41" t="s">
        <v>420</v>
      </c>
      <c r="G1165" s="25" t="s">
        <v>90</v>
      </c>
      <c r="H1165" s="5">
        <f t="shared" si="118"/>
        <v>-10000</v>
      </c>
      <c r="I1165" s="20">
        <f t="shared" si="119"/>
        <v>4.9603174603174605</v>
      </c>
      <c r="J1165"/>
      <c r="K1165" t="s">
        <v>42</v>
      </c>
      <c r="L1165">
        <v>7</v>
      </c>
      <c r="M1165" s="2">
        <v>504</v>
      </c>
    </row>
    <row r="1166" spans="1:13" s="44" customFormat="1" ht="12.75">
      <c r="A1166" s="46"/>
      <c r="B1166" s="456">
        <v>100000</v>
      </c>
      <c r="C1166" s="46" t="s">
        <v>439</v>
      </c>
      <c r="D1166" s="46" t="s">
        <v>405</v>
      </c>
      <c r="E1166" s="1" t="s">
        <v>453</v>
      </c>
      <c r="F1166" s="39" t="s">
        <v>429</v>
      </c>
      <c r="G1166" s="39" t="s">
        <v>73</v>
      </c>
      <c r="H1166" s="5">
        <f t="shared" si="118"/>
        <v>-110000</v>
      </c>
      <c r="I1166" s="20">
        <f t="shared" si="119"/>
        <v>198.4126984126984</v>
      </c>
      <c r="J1166" s="82"/>
      <c r="K1166" s="49" t="s">
        <v>430</v>
      </c>
      <c r="L1166" s="82"/>
      <c r="M1166" s="2">
        <v>504</v>
      </c>
    </row>
    <row r="1167" spans="1:13" ht="12.75">
      <c r="A1167" s="9"/>
      <c r="B1167" s="455">
        <f>SUM(B1162:B1166)</f>
        <v>110000</v>
      </c>
      <c r="C1167" s="9" t="s">
        <v>37</v>
      </c>
      <c r="D1167" s="9"/>
      <c r="E1167" s="9"/>
      <c r="F1167" s="16"/>
      <c r="G1167" s="16"/>
      <c r="H1167" s="42">
        <v>0</v>
      </c>
      <c r="I1167" s="43">
        <f t="shared" si="117"/>
        <v>218.25396825396825</v>
      </c>
      <c r="J1167" s="44"/>
      <c r="K1167" s="44"/>
      <c r="L1167" s="44"/>
      <c r="M1167" s="2">
        <v>504</v>
      </c>
    </row>
    <row r="1168" spans="2:13" ht="12.75">
      <c r="B1168" s="453"/>
      <c r="H1168" s="5">
        <f aca="true" t="shared" si="120" ref="H1168:H1174">H1167-B1168</f>
        <v>0</v>
      </c>
      <c r="I1168" s="20">
        <f t="shared" si="117"/>
        <v>0</v>
      </c>
      <c r="M1168" s="2">
        <v>504</v>
      </c>
    </row>
    <row r="1169" spans="2:13" ht="12.75">
      <c r="B1169" s="453"/>
      <c r="H1169" s="5">
        <f t="shared" si="120"/>
        <v>0</v>
      </c>
      <c r="I1169" s="20">
        <f t="shared" si="117"/>
        <v>0</v>
      </c>
      <c r="M1169" s="2">
        <v>504</v>
      </c>
    </row>
    <row r="1170" spans="2:13" ht="12.75">
      <c r="B1170" s="453">
        <v>1400</v>
      </c>
      <c r="C1170" s="1" t="s">
        <v>38</v>
      </c>
      <c r="D1170" s="1" t="s">
        <v>405</v>
      </c>
      <c r="E1170" s="1" t="s">
        <v>52</v>
      </c>
      <c r="F1170" s="25" t="s">
        <v>421</v>
      </c>
      <c r="G1170" s="25" t="s">
        <v>27</v>
      </c>
      <c r="H1170" s="5">
        <f t="shared" si="120"/>
        <v>-1400</v>
      </c>
      <c r="I1170" s="20">
        <f t="shared" si="117"/>
        <v>2.7777777777777777</v>
      </c>
      <c r="K1170" t="s">
        <v>42</v>
      </c>
      <c r="L1170">
        <v>7</v>
      </c>
      <c r="M1170" s="2">
        <v>504</v>
      </c>
    </row>
    <row r="1171" spans="2:13" ht="12.75">
      <c r="B1171" s="453">
        <v>1000</v>
      </c>
      <c r="C1171" s="1" t="s">
        <v>38</v>
      </c>
      <c r="D1171" s="1" t="s">
        <v>405</v>
      </c>
      <c r="E1171" s="1" t="s">
        <v>52</v>
      </c>
      <c r="F1171" s="25" t="s">
        <v>421</v>
      </c>
      <c r="G1171" s="25" t="s">
        <v>71</v>
      </c>
      <c r="H1171" s="5">
        <f t="shared" si="120"/>
        <v>-2400</v>
      </c>
      <c r="I1171" s="20">
        <f t="shared" si="117"/>
        <v>1.9841269841269842</v>
      </c>
      <c r="K1171" t="s">
        <v>42</v>
      </c>
      <c r="L1171">
        <v>7</v>
      </c>
      <c r="M1171" s="2">
        <v>504</v>
      </c>
    </row>
    <row r="1172" spans="2:13" ht="12.75">
      <c r="B1172" s="453">
        <v>1000</v>
      </c>
      <c r="C1172" s="1" t="s">
        <v>38</v>
      </c>
      <c r="D1172" s="1" t="s">
        <v>405</v>
      </c>
      <c r="E1172" s="1" t="s">
        <v>52</v>
      </c>
      <c r="F1172" s="25" t="s">
        <v>421</v>
      </c>
      <c r="G1172" s="25" t="s">
        <v>118</v>
      </c>
      <c r="H1172" s="5">
        <f t="shared" si="120"/>
        <v>-3400</v>
      </c>
      <c r="I1172" s="20">
        <f t="shared" si="117"/>
        <v>1.9841269841269842</v>
      </c>
      <c r="K1172" t="s">
        <v>42</v>
      </c>
      <c r="L1172">
        <v>7</v>
      </c>
      <c r="M1172" s="2">
        <v>504</v>
      </c>
    </row>
    <row r="1173" spans="2:13" ht="12.75">
      <c r="B1173" s="453">
        <v>1400</v>
      </c>
      <c r="C1173" s="1" t="s">
        <v>38</v>
      </c>
      <c r="D1173" s="1" t="s">
        <v>405</v>
      </c>
      <c r="E1173" s="1" t="s">
        <v>52</v>
      </c>
      <c r="F1173" s="25" t="s">
        <v>421</v>
      </c>
      <c r="G1173" s="25" t="s">
        <v>73</v>
      </c>
      <c r="H1173" s="5">
        <f t="shared" si="120"/>
        <v>-4800</v>
      </c>
      <c r="I1173" s="20">
        <f t="shared" si="117"/>
        <v>2.7777777777777777</v>
      </c>
      <c r="K1173" t="s">
        <v>42</v>
      </c>
      <c r="L1173">
        <v>7</v>
      </c>
      <c r="M1173" s="2">
        <v>504</v>
      </c>
    </row>
    <row r="1174" spans="1:13" s="44" customFormat="1" ht="12.75">
      <c r="A1174" s="1"/>
      <c r="B1174" s="453">
        <v>1500</v>
      </c>
      <c r="C1174" s="1" t="s">
        <v>38</v>
      </c>
      <c r="D1174" s="1" t="s">
        <v>405</v>
      </c>
      <c r="E1174" s="1" t="s">
        <v>52</v>
      </c>
      <c r="F1174" s="25" t="s">
        <v>421</v>
      </c>
      <c r="G1174" s="25" t="s">
        <v>89</v>
      </c>
      <c r="H1174" s="5">
        <f t="shared" si="120"/>
        <v>-6300</v>
      </c>
      <c r="I1174" s="20">
        <f t="shared" si="117"/>
        <v>2.9761904761904763</v>
      </c>
      <c r="J1174"/>
      <c r="K1174" t="s">
        <v>42</v>
      </c>
      <c r="L1174">
        <v>7</v>
      </c>
      <c r="M1174" s="2">
        <v>504</v>
      </c>
    </row>
    <row r="1175" spans="1:13" ht="12.75">
      <c r="A1175" s="9"/>
      <c r="B1175" s="455">
        <f>SUM(B1170:B1174)</f>
        <v>6300</v>
      </c>
      <c r="C1175" s="9"/>
      <c r="D1175" s="9"/>
      <c r="E1175" s="9" t="s">
        <v>52</v>
      </c>
      <c r="F1175" s="16"/>
      <c r="G1175" s="16"/>
      <c r="H1175" s="42">
        <v>0</v>
      </c>
      <c r="I1175" s="43">
        <f t="shared" si="117"/>
        <v>12.5</v>
      </c>
      <c r="J1175" s="44"/>
      <c r="K1175" s="44"/>
      <c r="L1175" s="44"/>
      <c r="M1175" s="2">
        <v>504</v>
      </c>
    </row>
    <row r="1176" spans="2:13" ht="12.75">
      <c r="B1176" s="453"/>
      <c r="H1176" s="5">
        <f aca="true" t="shared" si="121" ref="H1176:H1181">H1175-B1176</f>
        <v>0</v>
      </c>
      <c r="I1176" s="20">
        <f t="shared" si="117"/>
        <v>0</v>
      </c>
      <c r="M1176" s="2">
        <v>504</v>
      </c>
    </row>
    <row r="1177" spans="2:13" ht="12.75">
      <c r="B1177" s="453"/>
      <c r="H1177" s="5">
        <f t="shared" si="121"/>
        <v>0</v>
      </c>
      <c r="I1177" s="20">
        <f t="shared" si="117"/>
        <v>0</v>
      </c>
      <c r="M1177" s="2">
        <v>504</v>
      </c>
    </row>
    <row r="1178" spans="2:13" ht="12.75">
      <c r="B1178" s="453">
        <v>7000</v>
      </c>
      <c r="C1178" s="1" t="s">
        <v>39</v>
      </c>
      <c r="D1178" s="1" t="s">
        <v>405</v>
      </c>
      <c r="E1178" s="1" t="s">
        <v>453</v>
      </c>
      <c r="F1178" s="25" t="s">
        <v>422</v>
      </c>
      <c r="G1178" s="25" t="s">
        <v>27</v>
      </c>
      <c r="H1178" s="5">
        <f t="shared" si="121"/>
        <v>-7000</v>
      </c>
      <c r="I1178" s="20">
        <f t="shared" si="117"/>
        <v>13.88888888888889</v>
      </c>
      <c r="K1178" t="s">
        <v>42</v>
      </c>
      <c r="L1178">
        <v>7</v>
      </c>
      <c r="M1178" s="2">
        <v>504</v>
      </c>
    </row>
    <row r="1179" spans="1:13" ht="12.75">
      <c r="A1179" s="10"/>
      <c r="B1179" s="453">
        <v>4000</v>
      </c>
      <c r="C1179" s="1" t="s">
        <v>39</v>
      </c>
      <c r="D1179" s="1" t="s">
        <v>405</v>
      </c>
      <c r="E1179" s="1" t="s">
        <v>453</v>
      </c>
      <c r="F1179" s="25" t="s">
        <v>423</v>
      </c>
      <c r="G1179" s="25" t="s">
        <v>71</v>
      </c>
      <c r="H1179" s="5">
        <f t="shared" si="121"/>
        <v>-11000</v>
      </c>
      <c r="I1179" s="20">
        <f t="shared" si="117"/>
        <v>7.936507936507937</v>
      </c>
      <c r="K1179" t="s">
        <v>42</v>
      </c>
      <c r="L1179">
        <v>7</v>
      </c>
      <c r="M1179" s="2">
        <v>504</v>
      </c>
    </row>
    <row r="1180" spans="2:13" ht="12.75">
      <c r="B1180" s="453">
        <v>4000</v>
      </c>
      <c r="C1180" s="1" t="s">
        <v>39</v>
      </c>
      <c r="D1180" s="1" t="s">
        <v>405</v>
      </c>
      <c r="E1180" s="1" t="s">
        <v>453</v>
      </c>
      <c r="F1180" s="25" t="s">
        <v>423</v>
      </c>
      <c r="G1180" s="25" t="s">
        <v>118</v>
      </c>
      <c r="H1180" s="5">
        <f t="shared" si="121"/>
        <v>-15000</v>
      </c>
      <c r="I1180" s="20">
        <f t="shared" si="117"/>
        <v>7.936507936507937</v>
      </c>
      <c r="K1180" t="s">
        <v>42</v>
      </c>
      <c r="L1180">
        <v>7</v>
      </c>
      <c r="M1180" s="2">
        <v>504</v>
      </c>
    </row>
    <row r="1181" spans="1:13" s="44" customFormat="1" ht="12.75">
      <c r="A1181" s="1"/>
      <c r="B1181" s="453">
        <v>4000</v>
      </c>
      <c r="C1181" s="1" t="s">
        <v>39</v>
      </c>
      <c r="D1181" s="1" t="s">
        <v>405</v>
      </c>
      <c r="E1181" s="1" t="s">
        <v>453</v>
      </c>
      <c r="F1181" s="25" t="s">
        <v>423</v>
      </c>
      <c r="G1181" s="25" t="s">
        <v>73</v>
      </c>
      <c r="H1181" s="5">
        <f t="shared" si="121"/>
        <v>-19000</v>
      </c>
      <c r="I1181" s="20">
        <f t="shared" si="117"/>
        <v>7.936507936507937</v>
      </c>
      <c r="J1181"/>
      <c r="K1181" t="s">
        <v>42</v>
      </c>
      <c r="L1181">
        <v>7</v>
      </c>
      <c r="M1181" s="2">
        <v>504</v>
      </c>
    </row>
    <row r="1182" spans="1:13" ht="12.75">
      <c r="A1182" s="9"/>
      <c r="B1182" s="455">
        <f>SUM(B1178:B1181)</f>
        <v>19000</v>
      </c>
      <c r="C1182" s="9" t="s">
        <v>39</v>
      </c>
      <c r="D1182" s="9"/>
      <c r="E1182" s="9"/>
      <c r="F1182" s="16"/>
      <c r="G1182" s="16"/>
      <c r="H1182" s="42">
        <v>0</v>
      </c>
      <c r="I1182" s="43">
        <f t="shared" si="117"/>
        <v>37.698412698412696</v>
      </c>
      <c r="J1182" s="44"/>
      <c r="K1182" s="44"/>
      <c r="L1182" s="44"/>
      <c r="M1182" s="2">
        <v>504</v>
      </c>
    </row>
    <row r="1183" spans="2:13" ht="12.75">
      <c r="B1183" s="453"/>
      <c r="H1183" s="5">
        <f aca="true" t="shared" si="122" ref="H1183:H1194">H1182-B1183</f>
        <v>0</v>
      </c>
      <c r="I1183" s="20">
        <f t="shared" si="117"/>
        <v>0</v>
      </c>
      <c r="M1183" s="2">
        <v>504</v>
      </c>
    </row>
    <row r="1184" spans="2:13" ht="12.75">
      <c r="B1184" s="453"/>
      <c r="H1184" s="5">
        <f t="shared" si="122"/>
        <v>0</v>
      </c>
      <c r="I1184" s="20">
        <f t="shared" si="117"/>
        <v>0</v>
      </c>
      <c r="M1184" s="2">
        <v>504</v>
      </c>
    </row>
    <row r="1185" spans="2:13" ht="12.75">
      <c r="B1185" s="454">
        <v>2000</v>
      </c>
      <c r="C1185" s="1" t="s">
        <v>41</v>
      </c>
      <c r="D1185" s="1" t="s">
        <v>405</v>
      </c>
      <c r="E1185" s="1" t="s">
        <v>453</v>
      </c>
      <c r="F1185" s="25" t="s">
        <v>421</v>
      </c>
      <c r="G1185" s="25" t="s">
        <v>27</v>
      </c>
      <c r="H1185" s="5">
        <f t="shared" si="122"/>
        <v>-2000</v>
      </c>
      <c r="I1185" s="20">
        <f t="shared" si="117"/>
        <v>3.9682539682539684</v>
      </c>
      <c r="K1185" t="s">
        <v>42</v>
      </c>
      <c r="L1185">
        <v>7</v>
      </c>
      <c r="M1185" s="2">
        <v>504</v>
      </c>
    </row>
    <row r="1186" spans="2:13" ht="12.75">
      <c r="B1186" s="454">
        <v>500</v>
      </c>
      <c r="C1186" s="1" t="s">
        <v>41</v>
      </c>
      <c r="D1186" s="1" t="s">
        <v>405</v>
      </c>
      <c r="E1186" s="1" t="s">
        <v>453</v>
      </c>
      <c r="F1186" s="25" t="s">
        <v>421</v>
      </c>
      <c r="G1186" s="25" t="s">
        <v>27</v>
      </c>
      <c r="H1186" s="5">
        <f t="shared" si="122"/>
        <v>-2500</v>
      </c>
      <c r="I1186" s="20">
        <f t="shared" si="117"/>
        <v>0.9920634920634921</v>
      </c>
      <c r="K1186" t="s">
        <v>42</v>
      </c>
      <c r="L1186">
        <v>7</v>
      </c>
      <c r="M1186" s="2">
        <v>504</v>
      </c>
    </row>
    <row r="1187" spans="2:13" ht="12.75">
      <c r="B1187" s="454">
        <v>2000</v>
      </c>
      <c r="C1187" s="1" t="s">
        <v>41</v>
      </c>
      <c r="D1187" s="1" t="s">
        <v>405</v>
      </c>
      <c r="E1187" s="1" t="s">
        <v>453</v>
      </c>
      <c r="F1187" s="25" t="s">
        <v>421</v>
      </c>
      <c r="G1187" s="25" t="s">
        <v>71</v>
      </c>
      <c r="H1187" s="5">
        <f t="shared" si="122"/>
        <v>-4500</v>
      </c>
      <c r="I1187" s="20">
        <f t="shared" si="117"/>
        <v>3.9682539682539684</v>
      </c>
      <c r="K1187" t="s">
        <v>42</v>
      </c>
      <c r="L1187">
        <v>7</v>
      </c>
      <c r="M1187" s="2">
        <v>504</v>
      </c>
    </row>
    <row r="1188" spans="2:13" ht="12.75">
      <c r="B1188" s="453">
        <v>500</v>
      </c>
      <c r="C1188" s="1" t="s">
        <v>41</v>
      </c>
      <c r="D1188" s="1" t="s">
        <v>405</v>
      </c>
      <c r="E1188" s="1" t="s">
        <v>453</v>
      </c>
      <c r="F1188" s="25" t="s">
        <v>421</v>
      </c>
      <c r="G1188" s="25" t="s">
        <v>71</v>
      </c>
      <c r="H1188" s="5">
        <f t="shared" si="122"/>
        <v>-5000</v>
      </c>
      <c r="I1188" s="20">
        <f t="shared" si="117"/>
        <v>0.9920634920634921</v>
      </c>
      <c r="K1188" t="s">
        <v>42</v>
      </c>
      <c r="L1188">
        <v>7</v>
      </c>
      <c r="M1188" s="2">
        <v>504</v>
      </c>
    </row>
    <row r="1189" spans="2:13" ht="12.75">
      <c r="B1189" s="453">
        <v>2000</v>
      </c>
      <c r="C1189" s="10" t="s">
        <v>41</v>
      </c>
      <c r="D1189" s="1" t="s">
        <v>405</v>
      </c>
      <c r="E1189" s="1" t="s">
        <v>453</v>
      </c>
      <c r="F1189" s="25" t="s">
        <v>421</v>
      </c>
      <c r="G1189" s="25" t="s">
        <v>118</v>
      </c>
      <c r="H1189" s="5">
        <f t="shared" si="122"/>
        <v>-7000</v>
      </c>
      <c r="I1189" s="20">
        <f t="shared" si="117"/>
        <v>3.9682539682539684</v>
      </c>
      <c r="K1189" t="s">
        <v>42</v>
      </c>
      <c r="L1189">
        <v>7</v>
      </c>
      <c r="M1189" s="2">
        <v>504</v>
      </c>
    </row>
    <row r="1190" spans="2:13" ht="12.75">
      <c r="B1190" s="453">
        <v>500</v>
      </c>
      <c r="C1190" s="1" t="s">
        <v>41</v>
      </c>
      <c r="D1190" s="1" t="s">
        <v>405</v>
      </c>
      <c r="E1190" s="1" t="s">
        <v>453</v>
      </c>
      <c r="F1190" s="25" t="s">
        <v>421</v>
      </c>
      <c r="G1190" s="25" t="s">
        <v>118</v>
      </c>
      <c r="H1190" s="5">
        <f t="shared" si="122"/>
        <v>-7500</v>
      </c>
      <c r="I1190" s="20">
        <f t="shared" si="117"/>
        <v>0.9920634920634921</v>
      </c>
      <c r="K1190" t="s">
        <v>42</v>
      </c>
      <c r="L1190">
        <v>7</v>
      </c>
      <c r="M1190" s="2">
        <v>504</v>
      </c>
    </row>
    <row r="1191" spans="2:13" ht="12.75">
      <c r="B1191" s="453">
        <v>2000</v>
      </c>
      <c r="C1191" s="1" t="s">
        <v>41</v>
      </c>
      <c r="D1191" s="1" t="s">
        <v>405</v>
      </c>
      <c r="E1191" s="1" t="s">
        <v>453</v>
      </c>
      <c r="F1191" s="25" t="s">
        <v>421</v>
      </c>
      <c r="G1191" s="25" t="s">
        <v>73</v>
      </c>
      <c r="H1191" s="5">
        <f t="shared" si="122"/>
        <v>-9500</v>
      </c>
      <c r="I1191" s="20">
        <f aca="true" t="shared" si="123" ref="I1191:I1201">+B1191/M1191</f>
        <v>3.9682539682539684</v>
      </c>
      <c r="K1191" t="s">
        <v>42</v>
      </c>
      <c r="L1191">
        <v>7</v>
      </c>
      <c r="M1191" s="2">
        <v>504</v>
      </c>
    </row>
    <row r="1192" spans="2:13" ht="12.75">
      <c r="B1192" s="453">
        <v>500</v>
      </c>
      <c r="C1192" s="1" t="s">
        <v>41</v>
      </c>
      <c r="D1192" s="1" t="s">
        <v>405</v>
      </c>
      <c r="E1192" s="1" t="s">
        <v>453</v>
      </c>
      <c r="F1192" s="25" t="s">
        <v>421</v>
      </c>
      <c r="G1192" s="25" t="s">
        <v>73</v>
      </c>
      <c r="H1192" s="5">
        <f t="shared" si="122"/>
        <v>-10000</v>
      </c>
      <c r="I1192" s="20">
        <f t="shared" si="123"/>
        <v>0.9920634920634921</v>
      </c>
      <c r="K1192" t="s">
        <v>42</v>
      </c>
      <c r="L1192">
        <v>7</v>
      </c>
      <c r="M1192" s="2">
        <v>504</v>
      </c>
    </row>
    <row r="1193" spans="2:13" ht="12.75">
      <c r="B1193" s="453">
        <v>2000</v>
      </c>
      <c r="C1193" s="1" t="s">
        <v>41</v>
      </c>
      <c r="D1193" s="1" t="s">
        <v>405</v>
      </c>
      <c r="E1193" s="1" t="s">
        <v>453</v>
      </c>
      <c r="F1193" s="25" t="s">
        <v>421</v>
      </c>
      <c r="G1193" s="25" t="s">
        <v>89</v>
      </c>
      <c r="H1193" s="5">
        <f t="shared" si="122"/>
        <v>-12000</v>
      </c>
      <c r="I1193" s="20">
        <f t="shared" si="123"/>
        <v>3.9682539682539684</v>
      </c>
      <c r="K1193" t="s">
        <v>42</v>
      </c>
      <c r="L1193">
        <v>7</v>
      </c>
      <c r="M1193" s="2">
        <v>504</v>
      </c>
    </row>
    <row r="1194" spans="1:13" s="44" customFormat="1" ht="12.75">
      <c r="A1194" s="1"/>
      <c r="B1194" s="453">
        <v>500</v>
      </c>
      <c r="C1194" s="1" t="s">
        <v>41</v>
      </c>
      <c r="D1194" s="1" t="s">
        <v>405</v>
      </c>
      <c r="E1194" s="1" t="s">
        <v>453</v>
      </c>
      <c r="F1194" s="25" t="s">
        <v>421</v>
      </c>
      <c r="G1194" s="25" t="s">
        <v>89</v>
      </c>
      <c r="H1194" s="5">
        <f t="shared" si="122"/>
        <v>-12500</v>
      </c>
      <c r="I1194" s="20">
        <f t="shared" si="123"/>
        <v>0.9920634920634921</v>
      </c>
      <c r="J1194"/>
      <c r="K1194" t="s">
        <v>42</v>
      </c>
      <c r="L1194">
        <v>7</v>
      </c>
      <c r="M1194" s="2">
        <v>504</v>
      </c>
    </row>
    <row r="1195" spans="1:13" ht="12.75">
      <c r="A1195" s="9"/>
      <c r="B1195" s="455">
        <f>SUM(B1185:B1194)</f>
        <v>12500</v>
      </c>
      <c r="C1195" s="9" t="s">
        <v>41</v>
      </c>
      <c r="D1195" s="9"/>
      <c r="E1195" s="9"/>
      <c r="F1195" s="16"/>
      <c r="G1195" s="16"/>
      <c r="H1195" s="42">
        <v>0</v>
      </c>
      <c r="I1195" s="43">
        <f t="shared" si="123"/>
        <v>24.8015873015873</v>
      </c>
      <c r="J1195" s="44"/>
      <c r="K1195" s="44"/>
      <c r="L1195" s="44"/>
      <c r="M1195" s="2">
        <v>504</v>
      </c>
    </row>
    <row r="1196" spans="2:13" ht="12.75">
      <c r="B1196" s="453"/>
      <c r="H1196" s="5">
        <f aca="true" t="shared" si="124" ref="H1196:H1201">H1195-B1196</f>
        <v>0</v>
      </c>
      <c r="I1196" s="20">
        <f t="shared" si="123"/>
        <v>0</v>
      </c>
      <c r="M1196" s="2">
        <v>504</v>
      </c>
    </row>
    <row r="1197" spans="2:13" ht="12.75" hidden="1">
      <c r="B1197" s="453"/>
      <c r="H1197" s="5">
        <f t="shared" si="124"/>
        <v>0</v>
      </c>
      <c r="I1197" s="20">
        <f t="shared" si="123"/>
        <v>0</v>
      </c>
      <c r="M1197" s="2">
        <v>504</v>
      </c>
    </row>
    <row r="1198" spans="2:13" ht="12.75" hidden="1">
      <c r="B1198" s="453"/>
      <c r="H1198" s="5">
        <f t="shared" si="124"/>
        <v>0</v>
      </c>
      <c r="I1198" s="20">
        <f t="shared" si="123"/>
        <v>0</v>
      </c>
      <c r="M1198" s="2">
        <v>504</v>
      </c>
    </row>
    <row r="1199" spans="2:13" ht="12.75" hidden="1">
      <c r="B1199" s="453"/>
      <c r="H1199" s="5">
        <f t="shared" si="124"/>
        <v>0</v>
      </c>
      <c r="I1199" s="20">
        <f t="shared" si="123"/>
        <v>0</v>
      </c>
      <c r="M1199" s="2">
        <v>504</v>
      </c>
    </row>
    <row r="1200" spans="2:13" ht="12.75" hidden="1">
      <c r="B1200" s="453"/>
      <c r="H1200" s="5">
        <f t="shared" si="124"/>
        <v>0</v>
      </c>
      <c r="I1200" s="20">
        <f t="shared" si="123"/>
        <v>0</v>
      </c>
      <c r="M1200" s="2">
        <v>504</v>
      </c>
    </row>
    <row r="1201" spans="2:13" ht="12.75">
      <c r="B1201" s="453"/>
      <c r="H1201" s="5">
        <f t="shared" si="124"/>
        <v>0</v>
      </c>
      <c r="I1201" s="20">
        <f t="shared" si="123"/>
        <v>0</v>
      </c>
      <c r="M1201" s="2">
        <v>504</v>
      </c>
    </row>
    <row r="1202" spans="1:13" s="82" customFormat="1" ht="12.75">
      <c r="A1202" s="1"/>
      <c r="B1202" s="453"/>
      <c r="C1202" s="1"/>
      <c r="D1202" s="1"/>
      <c r="E1202" s="1"/>
      <c r="F1202" s="25"/>
      <c r="G1202" s="25"/>
      <c r="H1202" s="5">
        <f aca="true" t="shared" si="125" ref="H1202:H1209">H1201-B1202</f>
        <v>0</v>
      </c>
      <c r="I1202" s="20">
        <f aca="true" t="shared" si="126" ref="I1202:I1209">+B1202/M1202</f>
        <v>0</v>
      </c>
      <c r="J1202"/>
      <c r="K1202"/>
      <c r="L1202"/>
      <c r="M1202" s="2">
        <v>504</v>
      </c>
    </row>
    <row r="1203" spans="1:13" s="82" customFormat="1" ht="12.75">
      <c r="A1203" s="46"/>
      <c r="B1203" s="456">
        <v>20000</v>
      </c>
      <c r="C1203" s="46" t="s">
        <v>1141</v>
      </c>
      <c r="D1203" s="46" t="s">
        <v>405</v>
      </c>
      <c r="E1203" s="46" t="s">
        <v>463</v>
      </c>
      <c r="F1203" s="39" t="s">
        <v>432</v>
      </c>
      <c r="G1203" s="39" t="s">
        <v>73</v>
      </c>
      <c r="H1203" s="5">
        <f t="shared" si="125"/>
        <v>-20000</v>
      </c>
      <c r="I1203" s="20">
        <f t="shared" si="126"/>
        <v>39.682539682539684</v>
      </c>
      <c r="K1203" s="49" t="s">
        <v>430</v>
      </c>
      <c r="L1203">
        <v>7</v>
      </c>
      <c r="M1203" s="2">
        <v>504</v>
      </c>
    </row>
    <row r="1204" spans="1:13" s="82" customFormat="1" ht="12.75">
      <c r="A1204" s="46"/>
      <c r="B1204" s="456">
        <v>20000</v>
      </c>
      <c r="C1204" s="46" t="s">
        <v>1141</v>
      </c>
      <c r="D1204" s="46" t="s">
        <v>405</v>
      </c>
      <c r="E1204" s="46" t="s">
        <v>463</v>
      </c>
      <c r="F1204" s="39" t="s">
        <v>433</v>
      </c>
      <c r="G1204" s="39" t="s">
        <v>73</v>
      </c>
      <c r="H1204" s="5">
        <f t="shared" si="125"/>
        <v>-40000</v>
      </c>
      <c r="I1204" s="20">
        <f t="shared" si="126"/>
        <v>39.682539682539684</v>
      </c>
      <c r="K1204" s="49" t="s">
        <v>430</v>
      </c>
      <c r="L1204">
        <v>7</v>
      </c>
      <c r="M1204" s="2">
        <v>504</v>
      </c>
    </row>
    <row r="1205" spans="1:13" s="82" customFormat="1" ht="12.75">
      <c r="A1205" s="46"/>
      <c r="B1205" s="456">
        <v>25000</v>
      </c>
      <c r="C1205" s="46" t="s">
        <v>1140</v>
      </c>
      <c r="D1205" s="46" t="s">
        <v>405</v>
      </c>
      <c r="E1205" s="46" t="s">
        <v>463</v>
      </c>
      <c r="F1205" s="39" t="s">
        <v>434</v>
      </c>
      <c r="G1205" s="39" t="s">
        <v>73</v>
      </c>
      <c r="H1205" s="5">
        <f t="shared" si="125"/>
        <v>-65000</v>
      </c>
      <c r="I1205" s="20">
        <f t="shared" si="126"/>
        <v>49.6031746031746</v>
      </c>
      <c r="K1205" s="49" t="s">
        <v>430</v>
      </c>
      <c r="L1205">
        <v>7</v>
      </c>
      <c r="M1205" s="2">
        <v>504</v>
      </c>
    </row>
    <row r="1206" spans="1:13" s="82" customFormat="1" ht="12.75">
      <c r="A1206" s="46"/>
      <c r="B1206" s="456">
        <v>25000</v>
      </c>
      <c r="C1206" s="46" t="s">
        <v>1140</v>
      </c>
      <c r="D1206" s="46" t="s">
        <v>405</v>
      </c>
      <c r="E1206" s="46" t="s">
        <v>463</v>
      </c>
      <c r="F1206" s="39" t="s">
        <v>435</v>
      </c>
      <c r="G1206" s="39" t="s">
        <v>73</v>
      </c>
      <c r="H1206" s="5">
        <f t="shared" si="125"/>
        <v>-90000</v>
      </c>
      <c r="I1206" s="20">
        <f t="shared" si="126"/>
        <v>49.6031746031746</v>
      </c>
      <c r="K1206" s="49" t="s">
        <v>430</v>
      </c>
      <c r="L1206">
        <v>7</v>
      </c>
      <c r="M1206" s="2">
        <v>504</v>
      </c>
    </row>
    <row r="1207" spans="1:13" s="82" customFormat="1" ht="12.75">
      <c r="A1207" s="46"/>
      <c r="B1207" s="456">
        <v>25000</v>
      </c>
      <c r="C1207" s="46" t="s">
        <v>1140</v>
      </c>
      <c r="D1207" s="46" t="s">
        <v>405</v>
      </c>
      <c r="E1207" s="46" t="s">
        <v>463</v>
      </c>
      <c r="F1207" s="39" t="s">
        <v>436</v>
      </c>
      <c r="G1207" s="39" t="s">
        <v>73</v>
      </c>
      <c r="H1207" s="5">
        <f t="shared" si="125"/>
        <v>-115000</v>
      </c>
      <c r="I1207" s="20">
        <f t="shared" si="126"/>
        <v>49.6031746031746</v>
      </c>
      <c r="K1207" s="49" t="s">
        <v>430</v>
      </c>
      <c r="L1207">
        <v>7</v>
      </c>
      <c r="M1207" s="2">
        <v>504</v>
      </c>
    </row>
    <row r="1208" spans="1:13" s="82" customFormat="1" ht="12.75">
      <c r="A1208" s="46"/>
      <c r="B1208" s="456">
        <v>25000</v>
      </c>
      <c r="C1208" s="46" t="s">
        <v>1140</v>
      </c>
      <c r="D1208" s="46" t="s">
        <v>405</v>
      </c>
      <c r="E1208" s="46" t="s">
        <v>463</v>
      </c>
      <c r="F1208" s="39" t="s">
        <v>437</v>
      </c>
      <c r="G1208" s="39" t="s">
        <v>73</v>
      </c>
      <c r="H1208" s="5">
        <f t="shared" si="125"/>
        <v>-140000</v>
      </c>
      <c r="I1208" s="20">
        <f t="shared" si="126"/>
        <v>49.6031746031746</v>
      </c>
      <c r="K1208" s="49" t="s">
        <v>430</v>
      </c>
      <c r="L1208">
        <v>7</v>
      </c>
      <c r="M1208" s="2">
        <v>504</v>
      </c>
    </row>
    <row r="1209" spans="1:13" s="44" customFormat="1" ht="12.75">
      <c r="A1209" s="46"/>
      <c r="B1209" s="456">
        <v>25000</v>
      </c>
      <c r="C1209" s="46" t="s">
        <v>1140</v>
      </c>
      <c r="D1209" s="46" t="s">
        <v>405</v>
      </c>
      <c r="E1209" s="46" t="s">
        <v>463</v>
      </c>
      <c r="F1209" s="39" t="s">
        <v>438</v>
      </c>
      <c r="G1209" s="39" t="s">
        <v>73</v>
      </c>
      <c r="H1209" s="5">
        <f t="shared" si="125"/>
        <v>-165000</v>
      </c>
      <c r="I1209" s="20">
        <f t="shared" si="126"/>
        <v>49.6031746031746</v>
      </c>
      <c r="J1209" s="82"/>
      <c r="K1209" s="49" t="s">
        <v>430</v>
      </c>
      <c r="L1209">
        <v>7</v>
      </c>
      <c r="M1209" s="2">
        <v>504</v>
      </c>
    </row>
    <row r="1210" spans="1:13" s="44" customFormat="1" ht="12.75">
      <c r="A1210" s="9"/>
      <c r="B1210" s="455">
        <f>SUM(B1203:B1209)</f>
        <v>165000</v>
      </c>
      <c r="C1210" s="9"/>
      <c r="D1210" s="9"/>
      <c r="E1210" s="9" t="s">
        <v>463</v>
      </c>
      <c r="F1210" s="16"/>
      <c r="G1210" s="16"/>
      <c r="H1210" s="42">
        <v>0</v>
      </c>
      <c r="I1210" s="43">
        <f aca="true" t="shared" si="127" ref="I1210:I1221">+B1210/M1210</f>
        <v>327.3809523809524</v>
      </c>
      <c r="M1210" s="45">
        <v>504</v>
      </c>
    </row>
    <row r="1211" spans="8:13" ht="12.75">
      <c r="H1211" s="5">
        <f aca="true" t="shared" si="128" ref="H1211:H1221">H1210-B1211</f>
        <v>0</v>
      </c>
      <c r="I1211" s="20">
        <f t="shared" si="127"/>
        <v>0</v>
      </c>
      <c r="M1211" s="2">
        <v>504</v>
      </c>
    </row>
    <row r="1212" spans="8:13" ht="12.75">
      <c r="H1212" s="5">
        <f t="shared" si="128"/>
        <v>0</v>
      </c>
      <c r="I1212" s="20">
        <f t="shared" si="127"/>
        <v>0</v>
      </c>
      <c r="M1212" s="2">
        <v>504</v>
      </c>
    </row>
    <row r="1213" spans="8:13" ht="12.75">
      <c r="H1213" s="5">
        <f t="shared" si="128"/>
        <v>0</v>
      </c>
      <c r="I1213" s="20">
        <f t="shared" si="127"/>
        <v>0</v>
      </c>
      <c r="M1213" s="2">
        <v>504</v>
      </c>
    </row>
    <row r="1214" spans="1:13" s="86" customFormat="1" ht="12.75">
      <c r="A1214" s="1"/>
      <c r="B1214" s="5"/>
      <c r="C1214" s="1"/>
      <c r="D1214" s="1"/>
      <c r="E1214" s="1"/>
      <c r="F1214" s="25"/>
      <c r="G1214" s="25"/>
      <c r="H1214" s="5">
        <f t="shared" si="128"/>
        <v>0</v>
      </c>
      <c r="I1214" s="20">
        <f t="shared" si="127"/>
        <v>0</v>
      </c>
      <c r="J1214"/>
      <c r="K1214"/>
      <c r="L1214"/>
      <c r="M1214" s="2">
        <v>504</v>
      </c>
    </row>
    <row r="1215" spans="1:13" s="44" customFormat="1" ht="12.75">
      <c r="A1215" s="83"/>
      <c r="B1215" s="480">
        <f>+B1220+B1238+B1227+B1242</f>
        <v>192500</v>
      </c>
      <c r="C1215" s="83" t="s">
        <v>424</v>
      </c>
      <c r="D1215" s="83" t="s">
        <v>1185</v>
      </c>
      <c r="E1215" s="83" t="s">
        <v>121</v>
      </c>
      <c r="F1215" s="84" t="s">
        <v>86</v>
      </c>
      <c r="G1215" s="111" t="s">
        <v>479</v>
      </c>
      <c r="H1215" s="42"/>
      <c r="I1215" s="43">
        <f t="shared" si="127"/>
        <v>381.94444444444446</v>
      </c>
      <c r="J1215" s="91"/>
      <c r="K1215" s="86"/>
      <c r="L1215" s="86"/>
      <c r="M1215" s="45">
        <v>504</v>
      </c>
    </row>
    <row r="1216" spans="2:13" ht="12.75">
      <c r="B1216" s="451"/>
      <c r="H1216" s="5">
        <f t="shared" si="128"/>
        <v>0</v>
      </c>
      <c r="I1216" s="20">
        <f t="shared" si="127"/>
        <v>0</v>
      </c>
      <c r="M1216" s="2">
        <v>504</v>
      </c>
    </row>
    <row r="1217" spans="2:13" ht="12.75">
      <c r="B1217" s="451">
        <v>5000</v>
      </c>
      <c r="C1217" s="1" t="s">
        <v>11</v>
      </c>
      <c r="D1217" s="1" t="s">
        <v>405</v>
      </c>
      <c r="E1217" s="1" t="s">
        <v>22</v>
      </c>
      <c r="F1217" s="40" t="s">
        <v>425</v>
      </c>
      <c r="G1217" s="25" t="s">
        <v>90</v>
      </c>
      <c r="H1217" s="5">
        <f t="shared" si="128"/>
        <v>-5000</v>
      </c>
      <c r="I1217" s="20">
        <f t="shared" si="127"/>
        <v>9.920634920634921</v>
      </c>
      <c r="K1217" t="s">
        <v>11</v>
      </c>
      <c r="L1217">
        <v>14</v>
      </c>
      <c r="M1217" s="2">
        <v>504</v>
      </c>
    </row>
    <row r="1218" spans="2:13" ht="12.75">
      <c r="B1218" s="451">
        <v>5000</v>
      </c>
      <c r="C1218" s="1" t="s">
        <v>11</v>
      </c>
      <c r="D1218" s="1" t="s">
        <v>405</v>
      </c>
      <c r="E1218" s="1" t="s">
        <v>22</v>
      </c>
      <c r="F1218" s="40" t="s">
        <v>426</v>
      </c>
      <c r="G1218" s="25" t="s">
        <v>91</v>
      </c>
      <c r="H1218" s="5">
        <f t="shared" si="128"/>
        <v>-10000</v>
      </c>
      <c r="I1218" s="20">
        <f t="shared" si="127"/>
        <v>9.920634920634921</v>
      </c>
      <c r="K1218" t="s">
        <v>11</v>
      </c>
      <c r="L1218">
        <v>14</v>
      </c>
      <c r="M1218" s="2">
        <v>504</v>
      </c>
    </row>
    <row r="1219" spans="1:13" s="44" customFormat="1" ht="12.75">
      <c r="A1219" s="1"/>
      <c r="B1219" s="451">
        <v>2500</v>
      </c>
      <c r="C1219" s="1" t="s">
        <v>11</v>
      </c>
      <c r="D1219" s="1" t="s">
        <v>405</v>
      </c>
      <c r="E1219" s="1" t="s">
        <v>88</v>
      </c>
      <c r="F1219" s="40" t="s">
        <v>427</v>
      </c>
      <c r="G1219" s="25" t="s">
        <v>91</v>
      </c>
      <c r="H1219" s="5">
        <f t="shared" si="128"/>
        <v>-12500</v>
      </c>
      <c r="I1219" s="20">
        <f t="shared" si="127"/>
        <v>4.9603174603174605</v>
      </c>
      <c r="J1219"/>
      <c r="K1219" t="s">
        <v>11</v>
      </c>
      <c r="L1219">
        <v>14</v>
      </c>
      <c r="M1219" s="2">
        <v>504</v>
      </c>
    </row>
    <row r="1220" spans="1:13" s="44" customFormat="1" ht="12.75">
      <c r="A1220" s="9"/>
      <c r="B1220" s="481">
        <f>SUM(B1217:B1219)</f>
        <v>12500</v>
      </c>
      <c r="C1220" s="9" t="s">
        <v>11</v>
      </c>
      <c r="D1220" s="9"/>
      <c r="E1220" s="9"/>
      <c r="F1220" s="16"/>
      <c r="G1220" s="16"/>
      <c r="H1220" s="42">
        <v>0</v>
      </c>
      <c r="I1220" s="43">
        <f t="shared" si="127"/>
        <v>24.8015873015873</v>
      </c>
      <c r="M1220" s="45">
        <v>504</v>
      </c>
    </row>
    <row r="1221" spans="8:13" ht="12.75">
      <c r="H1221" s="5">
        <f t="shared" si="128"/>
        <v>0</v>
      </c>
      <c r="I1221" s="20">
        <f t="shared" si="127"/>
        <v>0</v>
      </c>
      <c r="M1221" s="2">
        <v>504</v>
      </c>
    </row>
    <row r="1222" spans="8:13" ht="12.75">
      <c r="H1222" s="5">
        <f>H1221-B1222</f>
        <v>0</v>
      </c>
      <c r="I1222" s="20">
        <f aca="true" t="shared" si="129" ref="I1222:I1230">+B1222/M1222</f>
        <v>0</v>
      </c>
      <c r="M1222" s="2">
        <v>504</v>
      </c>
    </row>
    <row r="1223" spans="1:13" s="13" customFormat="1" ht="12.75">
      <c r="A1223" s="1"/>
      <c r="B1223" s="482">
        <v>20000</v>
      </c>
      <c r="C1223" s="10" t="s">
        <v>1269</v>
      </c>
      <c r="D1223" s="10" t="s">
        <v>405</v>
      </c>
      <c r="E1223" s="1" t="s">
        <v>52</v>
      </c>
      <c r="F1223" s="25" t="s">
        <v>129</v>
      </c>
      <c r="G1223" s="25" t="s">
        <v>89</v>
      </c>
      <c r="H1223" s="5">
        <f>H1222-B1223</f>
        <v>-20000</v>
      </c>
      <c r="I1223" s="20">
        <f t="shared" si="129"/>
        <v>39.682539682539684</v>
      </c>
      <c r="J1223"/>
      <c r="K1223" t="s">
        <v>22</v>
      </c>
      <c r="L1223">
        <v>14</v>
      </c>
      <c r="M1223" s="2">
        <v>504</v>
      </c>
    </row>
    <row r="1224" spans="2:13" ht="12.75">
      <c r="B1224" s="482">
        <v>10000</v>
      </c>
      <c r="C1224" s="10" t="s">
        <v>1269</v>
      </c>
      <c r="D1224" s="10" t="s">
        <v>405</v>
      </c>
      <c r="E1224" s="10" t="s">
        <v>52</v>
      </c>
      <c r="F1224" s="25" t="s">
        <v>130</v>
      </c>
      <c r="G1224" s="25" t="s">
        <v>91</v>
      </c>
      <c r="H1224" s="5">
        <f>H1223-B1224</f>
        <v>-30000</v>
      </c>
      <c r="I1224" s="20">
        <f t="shared" si="129"/>
        <v>19.841269841269842</v>
      </c>
      <c r="K1224" s="13" t="s">
        <v>22</v>
      </c>
      <c r="L1224">
        <v>14</v>
      </c>
      <c r="M1224" s="2">
        <v>504</v>
      </c>
    </row>
    <row r="1225" spans="1:13" s="44" customFormat="1" ht="12.75">
      <c r="A1225" s="1"/>
      <c r="B1225" s="482">
        <v>10000</v>
      </c>
      <c r="C1225" s="10" t="s">
        <v>1269</v>
      </c>
      <c r="D1225" s="10" t="s">
        <v>405</v>
      </c>
      <c r="E1225" s="10" t="s">
        <v>52</v>
      </c>
      <c r="F1225" s="25" t="s">
        <v>131</v>
      </c>
      <c r="G1225" s="25" t="s">
        <v>91</v>
      </c>
      <c r="H1225" s="5">
        <f>H1224-B1225</f>
        <v>-40000</v>
      </c>
      <c r="I1225" s="20">
        <f t="shared" si="129"/>
        <v>19.841269841269842</v>
      </c>
      <c r="J1225"/>
      <c r="K1225" t="s">
        <v>22</v>
      </c>
      <c r="L1225">
        <v>14</v>
      </c>
      <c r="M1225" s="2">
        <v>504</v>
      </c>
    </row>
    <row r="1226" spans="1:13" s="82" customFormat="1" ht="12.75">
      <c r="A1226" s="46"/>
      <c r="B1226" s="285">
        <v>30000</v>
      </c>
      <c r="C1226" s="46" t="s">
        <v>1269</v>
      </c>
      <c r="D1226" s="10" t="s">
        <v>405</v>
      </c>
      <c r="E1226" s="46" t="s">
        <v>453</v>
      </c>
      <c r="F1226" s="39" t="s">
        <v>607</v>
      </c>
      <c r="G1226" s="39" t="s">
        <v>91</v>
      </c>
      <c r="H1226" s="5">
        <f>H1225-B1226</f>
        <v>-70000</v>
      </c>
      <c r="I1226" s="20">
        <f t="shared" si="129"/>
        <v>59.523809523809526</v>
      </c>
      <c r="K1226" s="82" t="s">
        <v>431</v>
      </c>
      <c r="M1226" s="2">
        <v>504</v>
      </c>
    </row>
    <row r="1227" spans="1:13" s="44" customFormat="1" ht="12.75">
      <c r="A1227" s="9"/>
      <c r="B1227" s="483">
        <f>SUM(B1223:B1226)</f>
        <v>70000</v>
      </c>
      <c r="C1227" s="9"/>
      <c r="D1227" s="9"/>
      <c r="E1227" s="9" t="s">
        <v>52</v>
      </c>
      <c r="F1227" s="16"/>
      <c r="G1227" s="16"/>
      <c r="H1227" s="42">
        <v>0</v>
      </c>
      <c r="I1227" s="43">
        <f t="shared" si="129"/>
        <v>138.88888888888889</v>
      </c>
      <c r="L1227" s="157"/>
      <c r="M1227" s="45">
        <v>504</v>
      </c>
    </row>
    <row r="1228" spans="8:13" ht="12.75">
      <c r="H1228" s="5">
        <f>H1227-B1228</f>
        <v>0</v>
      </c>
      <c r="I1228" s="20">
        <f t="shared" si="129"/>
        <v>0</v>
      </c>
      <c r="M1228" s="2">
        <v>504</v>
      </c>
    </row>
    <row r="1229" spans="1:13" s="82" customFormat="1" ht="12.75">
      <c r="A1229" s="1"/>
      <c r="B1229" s="5"/>
      <c r="C1229" s="1"/>
      <c r="D1229" s="1"/>
      <c r="E1229" s="1"/>
      <c r="F1229" s="25"/>
      <c r="G1229" s="25"/>
      <c r="H1229" s="5">
        <f>H1228-B1229</f>
        <v>0</v>
      </c>
      <c r="I1229" s="20">
        <f t="shared" si="129"/>
        <v>0</v>
      </c>
      <c r="J1229"/>
      <c r="K1229"/>
      <c r="L1229"/>
      <c r="M1229" s="2">
        <v>504</v>
      </c>
    </row>
    <row r="1230" spans="1:13" s="82" customFormat="1" ht="12.75">
      <c r="A1230" s="46"/>
      <c r="B1230" s="485">
        <v>20000</v>
      </c>
      <c r="C1230" s="46" t="s">
        <v>1141</v>
      </c>
      <c r="D1230" s="46" t="s">
        <v>405</v>
      </c>
      <c r="E1230" s="46" t="s">
        <v>463</v>
      </c>
      <c r="F1230" s="39" t="s">
        <v>476</v>
      </c>
      <c r="G1230" s="39" t="s">
        <v>91</v>
      </c>
      <c r="H1230" s="5">
        <f>H1229-B1230</f>
        <v>-20000</v>
      </c>
      <c r="I1230" s="20">
        <f t="shared" si="129"/>
        <v>39.682539682539684</v>
      </c>
      <c r="K1230" s="82" t="s">
        <v>431</v>
      </c>
      <c r="L1230">
        <v>14</v>
      </c>
      <c r="M1230" s="2">
        <v>504</v>
      </c>
    </row>
    <row r="1231" spans="1:13" s="82" customFormat="1" ht="12.75">
      <c r="A1231" s="46"/>
      <c r="B1231" s="485">
        <v>15000</v>
      </c>
      <c r="C1231" s="46" t="s">
        <v>1141</v>
      </c>
      <c r="D1231" s="46" t="s">
        <v>405</v>
      </c>
      <c r="E1231" s="46" t="s">
        <v>463</v>
      </c>
      <c r="F1231" s="39" t="s">
        <v>477</v>
      </c>
      <c r="G1231" s="39" t="s">
        <v>91</v>
      </c>
      <c r="H1231" s="5">
        <f aca="true" t="shared" si="130" ref="H1231:H1239">H1230-B1231</f>
        <v>-35000</v>
      </c>
      <c r="I1231" s="20">
        <f aca="true" t="shared" si="131" ref="I1231:I1239">+B1231/M1231</f>
        <v>29.761904761904763</v>
      </c>
      <c r="K1231" s="82" t="s">
        <v>431</v>
      </c>
      <c r="L1231">
        <v>14</v>
      </c>
      <c r="M1231" s="2">
        <v>504</v>
      </c>
    </row>
    <row r="1232" spans="1:13" ht="12.75">
      <c r="A1232" s="46"/>
      <c r="B1232" s="485">
        <v>15000</v>
      </c>
      <c r="C1232" s="46" t="s">
        <v>1141</v>
      </c>
      <c r="D1232" s="46" t="s">
        <v>405</v>
      </c>
      <c r="E1232" s="46" t="s">
        <v>463</v>
      </c>
      <c r="F1232" s="39" t="s">
        <v>478</v>
      </c>
      <c r="G1232" s="39" t="s">
        <v>91</v>
      </c>
      <c r="H1232" s="5">
        <f t="shared" si="130"/>
        <v>-50000</v>
      </c>
      <c r="I1232" s="20">
        <f t="shared" si="131"/>
        <v>29.761904761904763</v>
      </c>
      <c r="J1232" s="82"/>
      <c r="K1232" s="82" t="s">
        <v>431</v>
      </c>
      <c r="L1232">
        <v>14</v>
      </c>
      <c r="M1232" s="2">
        <v>504</v>
      </c>
    </row>
    <row r="1233" spans="2:13" ht="12.75">
      <c r="B1233" s="321">
        <v>10000</v>
      </c>
      <c r="C1233" s="10" t="s">
        <v>1140</v>
      </c>
      <c r="D1233" s="46" t="s">
        <v>405</v>
      </c>
      <c r="E1233" s="46" t="s">
        <v>463</v>
      </c>
      <c r="F1233" s="25" t="s">
        <v>471</v>
      </c>
      <c r="G1233" s="25" t="s">
        <v>91</v>
      </c>
      <c r="H1233" s="5">
        <f t="shared" si="130"/>
        <v>-60000</v>
      </c>
      <c r="I1233" s="20">
        <f t="shared" si="131"/>
        <v>19.841269841269842</v>
      </c>
      <c r="K1233" t="s">
        <v>22</v>
      </c>
      <c r="L1233">
        <v>14</v>
      </c>
      <c r="M1233" s="2">
        <v>504</v>
      </c>
    </row>
    <row r="1234" spans="2:13" ht="12.75">
      <c r="B1234" s="321">
        <v>10000</v>
      </c>
      <c r="C1234" s="10" t="s">
        <v>1140</v>
      </c>
      <c r="D1234" s="46" t="s">
        <v>405</v>
      </c>
      <c r="E1234" s="46" t="s">
        <v>463</v>
      </c>
      <c r="F1234" s="25" t="s">
        <v>472</v>
      </c>
      <c r="G1234" s="25" t="s">
        <v>91</v>
      </c>
      <c r="H1234" s="5">
        <f t="shared" si="130"/>
        <v>-70000</v>
      </c>
      <c r="I1234" s="20">
        <f t="shared" si="131"/>
        <v>19.841269841269842</v>
      </c>
      <c r="K1234" t="s">
        <v>22</v>
      </c>
      <c r="L1234">
        <v>14</v>
      </c>
      <c r="M1234" s="2">
        <v>504</v>
      </c>
    </row>
    <row r="1235" spans="2:13" ht="12.75">
      <c r="B1235" s="321">
        <v>10000</v>
      </c>
      <c r="C1235" s="10" t="s">
        <v>1140</v>
      </c>
      <c r="D1235" s="46" t="s">
        <v>405</v>
      </c>
      <c r="E1235" s="46" t="s">
        <v>463</v>
      </c>
      <c r="F1235" s="25" t="s">
        <v>473</v>
      </c>
      <c r="G1235" s="25" t="s">
        <v>91</v>
      </c>
      <c r="H1235" s="5">
        <f t="shared" si="130"/>
        <v>-80000</v>
      </c>
      <c r="I1235" s="20">
        <f t="shared" si="131"/>
        <v>19.841269841269842</v>
      </c>
      <c r="K1235" t="s">
        <v>22</v>
      </c>
      <c r="L1235">
        <v>14</v>
      </c>
      <c r="M1235" s="2">
        <v>504</v>
      </c>
    </row>
    <row r="1236" spans="2:13" ht="12.75">
      <c r="B1236" s="321">
        <v>10000</v>
      </c>
      <c r="C1236" s="10" t="s">
        <v>1140</v>
      </c>
      <c r="D1236" s="46" t="s">
        <v>405</v>
      </c>
      <c r="E1236" s="46" t="s">
        <v>463</v>
      </c>
      <c r="F1236" s="25" t="s">
        <v>474</v>
      </c>
      <c r="G1236" s="25" t="s">
        <v>91</v>
      </c>
      <c r="H1236" s="5">
        <f t="shared" si="130"/>
        <v>-90000</v>
      </c>
      <c r="I1236" s="20">
        <f t="shared" si="131"/>
        <v>19.841269841269842</v>
      </c>
      <c r="K1236" t="s">
        <v>22</v>
      </c>
      <c r="L1236">
        <v>14</v>
      </c>
      <c r="M1236" s="2">
        <v>504</v>
      </c>
    </row>
    <row r="1237" spans="1:13" s="118" customFormat="1" ht="12.75">
      <c r="A1237" s="1"/>
      <c r="B1237" s="321">
        <v>10000</v>
      </c>
      <c r="C1237" s="10" t="s">
        <v>1140</v>
      </c>
      <c r="D1237" s="46" t="s">
        <v>405</v>
      </c>
      <c r="E1237" s="46" t="s">
        <v>463</v>
      </c>
      <c r="F1237" s="25" t="s">
        <v>475</v>
      </c>
      <c r="G1237" s="25" t="s">
        <v>91</v>
      </c>
      <c r="H1237" s="5">
        <f t="shared" si="130"/>
        <v>-100000</v>
      </c>
      <c r="I1237" s="20">
        <f t="shared" si="131"/>
        <v>19.841269841269842</v>
      </c>
      <c r="J1237"/>
      <c r="K1237" t="s">
        <v>22</v>
      </c>
      <c r="L1237">
        <v>14</v>
      </c>
      <c r="M1237" s="2">
        <v>504</v>
      </c>
    </row>
    <row r="1238" spans="1:13" s="82" customFormat="1" ht="12.75">
      <c r="A1238" s="65"/>
      <c r="B1238" s="325">
        <f>SUM(B1230:B1237)</f>
        <v>100000</v>
      </c>
      <c r="C1238" s="65"/>
      <c r="D1238" s="65"/>
      <c r="E1238" s="65" t="s">
        <v>463</v>
      </c>
      <c r="F1238" s="115"/>
      <c r="G1238" s="115"/>
      <c r="H1238" s="42">
        <v>0</v>
      </c>
      <c r="I1238" s="43">
        <f>+B1238/M1238</f>
        <v>198.4126984126984</v>
      </c>
      <c r="J1238" s="118"/>
      <c r="K1238" s="118"/>
      <c r="L1238" s="118"/>
      <c r="M1238" s="2">
        <v>504</v>
      </c>
    </row>
    <row r="1239" spans="1:13" s="82" customFormat="1" ht="12.75">
      <c r="A1239" s="46"/>
      <c r="B1239" s="74"/>
      <c r="C1239" s="46"/>
      <c r="D1239" s="46"/>
      <c r="E1239" s="46"/>
      <c r="F1239" s="39"/>
      <c r="G1239" s="39"/>
      <c r="H1239" s="5">
        <f t="shared" si="130"/>
        <v>0</v>
      </c>
      <c r="I1239" s="20">
        <f t="shared" si="131"/>
        <v>0</v>
      </c>
      <c r="M1239" s="2">
        <v>504</v>
      </c>
    </row>
    <row r="1240" spans="1:13" s="82" customFormat="1" ht="12.75">
      <c r="A1240" s="46"/>
      <c r="B1240" s="74"/>
      <c r="C1240" s="46"/>
      <c r="D1240" s="46"/>
      <c r="E1240" s="46"/>
      <c r="F1240" s="39"/>
      <c r="G1240" s="39"/>
      <c r="H1240" s="5">
        <v>0</v>
      </c>
      <c r="I1240" s="20">
        <f>+B1240/M1240</f>
        <v>0</v>
      </c>
      <c r="M1240" s="2">
        <v>504</v>
      </c>
    </row>
    <row r="1241" spans="2:14" ht="12.75">
      <c r="B1241" s="321">
        <v>10000</v>
      </c>
      <c r="C1241" s="46" t="s">
        <v>1135</v>
      </c>
      <c r="D1241" s="10" t="s">
        <v>405</v>
      </c>
      <c r="E1241" s="63" t="s">
        <v>1136</v>
      </c>
      <c r="F1241" s="25" t="s">
        <v>1137</v>
      </c>
      <c r="G1241" s="25" t="s">
        <v>90</v>
      </c>
      <c r="H1241" s="5">
        <f>H1240-B1241</f>
        <v>-10000</v>
      </c>
      <c r="I1241" s="20">
        <f>+B1241/M1241</f>
        <v>19.841269841269842</v>
      </c>
      <c r="J1241" s="50"/>
      <c r="K1241" t="s">
        <v>22</v>
      </c>
      <c r="L1241" s="50">
        <v>10</v>
      </c>
      <c r="M1241" s="2">
        <v>504</v>
      </c>
      <c r="N1241" s="51"/>
    </row>
    <row r="1242" spans="1:14" s="44" customFormat="1" ht="12.75">
      <c r="A1242" s="9"/>
      <c r="B1242" s="325">
        <f>SUM(B1241)</f>
        <v>10000</v>
      </c>
      <c r="C1242" s="65" t="s">
        <v>1135</v>
      </c>
      <c r="D1242" s="9"/>
      <c r="E1242" s="56"/>
      <c r="F1242" s="16"/>
      <c r="G1242" s="16"/>
      <c r="H1242" s="42">
        <v>0</v>
      </c>
      <c r="I1242" s="43">
        <f>+B1242/M1242</f>
        <v>19.841269841269842</v>
      </c>
      <c r="J1242" s="157"/>
      <c r="L1242" s="157"/>
      <c r="M1242" s="2">
        <v>504</v>
      </c>
      <c r="N1242" s="444"/>
    </row>
    <row r="1243" spans="1:13" s="82" customFormat="1" ht="12.75">
      <c r="A1243" s="46"/>
      <c r="B1243" s="74"/>
      <c r="C1243" s="46"/>
      <c r="D1243" s="46"/>
      <c r="E1243" s="46"/>
      <c r="F1243" s="39"/>
      <c r="G1243" s="39"/>
      <c r="H1243" s="27">
        <f>H1242-B1243</f>
        <v>0</v>
      </c>
      <c r="I1243" s="67">
        <f aca="true" t="shared" si="132" ref="I1243:I1248">+B1243/M1243</f>
        <v>0</v>
      </c>
      <c r="M1243" s="2">
        <v>504</v>
      </c>
    </row>
    <row r="1244" spans="1:13" s="82" customFormat="1" ht="12.75">
      <c r="A1244" s="46"/>
      <c r="B1244" s="74"/>
      <c r="C1244" s="46"/>
      <c r="D1244" s="46"/>
      <c r="E1244" s="46"/>
      <c r="F1244" s="39"/>
      <c r="G1244" s="39"/>
      <c r="H1244" s="27">
        <f>H1243-B1244</f>
        <v>0</v>
      </c>
      <c r="I1244" s="67">
        <f t="shared" si="132"/>
        <v>0</v>
      </c>
      <c r="M1244" s="2">
        <v>504</v>
      </c>
    </row>
    <row r="1245" spans="1:13" s="82" customFormat="1" ht="12.75">
      <c r="A1245" s="46"/>
      <c r="B1245" s="74"/>
      <c r="C1245" s="46"/>
      <c r="D1245" s="46"/>
      <c r="E1245" s="46"/>
      <c r="F1245" s="39"/>
      <c r="G1245" s="39"/>
      <c r="H1245" s="27">
        <f>H1244-B1245</f>
        <v>0</v>
      </c>
      <c r="I1245" s="67">
        <f t="shared" si="132"/>
        <v>0</v>
      </c>
      <c r="M1245" s="2">
        <v>504</v>
      </c>
    </row>
    <row r="1246" spans="1:13" s="86" customFormat="1" ht="12.75">
      <c r="A1246" s="46"/>
      <c r="B1246" s="74"/>
      <c r="C1246" s="46"/>
      <c r="D1246" s="46"/>
      <c r="E1246" s="46"/>
      <c r="F1246" s="39"/>
      <c r="G1246" s="39"/>
      <c r="H1246" s="27">
        <f>H1245-B1246</f>
        <v>0</v>
      </c>
      <c r="I1246" s="67">
        <f t="shared" si="132"/>
        <v>0</v>
      </c>
      <c r="J1246" s="82"/>
      <c r="K1246" s="82"/>
      <c r="L1246" s="82"/>
      <c r="M1246" s="2">
        <v>504</v>
      </c>
    </row>
    <row r="1247" spans="1:13" s="82" customFormat="1" ht="12.75">
      <c r="A1247" s="83"/>
      <c r="B1247" s="474">
        <f>+B1252</f>
        <v>60000</v>
      </c>
      <c r="C1247" s="83" t="s">
        <v>1046</v>
      </c>
      <c r="D1247" s="83" t="s">
        <v>469</v>
      </c>
      <c r="E1247" s="83" t="s">
        <v>466</v>
      </c>
      <c r="F1247" s="84" t="s">
        <v>467</v>
      </c>
      <c r="G1247" s="111" t="s">
        <v>468</v>
      </c>
      <c r="H1247" s="57"/>
      <c r="I1247" s="61">
        <f t="shared" si="132"/>
        <v>119.04761904761905</v>
      </c>
      <c r="J1247" s="91"/>
      <c r="K1247" s="86"/>
      <c r="L1247" s="86"/>
      <c r="M1247" s="2">
        <v>504</v>
      </c>
    </row>
    <row r="1248" spans="1:13" s="82" customFormat="1" ht="12.75">
      <c r="A1248" s="46"/>
      <c r="B1248" s="245"/>
      <c r="C1248" s="46"/>
      <c r="D1248" s="46"/>
      <c r="E1248" s="46"/>
      <c r="F1248" s="39"/>
      <c r="G1248" s="39"/>
      <c r="H1248" s="52">
        <f>H1247-B1248</f>
        <v>0</v>
      </c>
      <c r="I1248" s="81">
        <f t="shared" si="132"/>
        <v>0</v>
      </c>
      <c r="K1248" s="49"/>
      <c r="M1248" s="2">
        <v>504</v>
      </c>
    </row>
    <row r="1249" spans="1:13" s="13" customFormat="1" ht="12.75">
      <c r="A1249" s="48"/>
      <c r="B1249" s="69">
        <v>15000</v>
      </c>
      <c r="C1249" s="46" t="s">
        <v>1144</v>
      </c>
      <c r="D1249" s="46" t="s">
        <v>405</v>
      </c>
      <c r="E1249" s="48" t="s">
        <v>463</v>
      </c>
      <c r="F1249" s="47" t="s">
        <v>1124</v>
      </c>
      <c r="G1249" s="47" t="s">
        <v>315</v>
      </c>
      <c r="H1249" s="52">
        <f>H1248-B1249</f>
        <v>-15000</v>
      </c>
      <c r="I1249" s="81">
        <f>+B1249/M1249</f>
        <v>29.761904761904763</v>
      </c>
      <c r="J1249" s="49"/>
      <c r="K1249" s="49" t="s">
        <v>430</v>
      </c>
      <c r="L1249" s="49">
        <v>26</v>
      </c>
      <c r="M1249" s="2">
        <v>504</v>
      </c>
    </row>
    <row r="1250" spans="1:13" s="13" customFormat="1" ht="12.75">
      <c r="A1250" s="48"/>
      <c r="B1250" s="69">
        <v>15000</v>
      </c>
      <c r="C1250" s="46" t="s">
        <v>1144</v>
      </c>
      <c r="D1250" s="46" t="s">
        <v>405</v>
      </c>
      <c r="E1250" s="48" t="s">
        <v>463</v>
      </c>
      <c r="F1250" s="47" t="s">
        <v>1125</v>
      </c>
      <c r="G1250" s="47" t="s">
        <v>315</v>
      </c>
      <c r="H1250" s="52">
        <f>H1249-B1250</f>
        <v>-30000</v>
      </c>
      <c r="I1250" s="81">
        <f>+B1250/M1250</f>
        <v>29.761904761904763</v>
      </c>
      <c r="J1250" s="49"/>
      <c r="K1250" s="49" t="s">
        <v>430</v>
      </c>
      <c r="L1250" s="49">
        <v>26</v>
      </c>
      <c r="M1250" s="2">
        <v>504</v>
      </c>
    </row>
    <row r="1251" spans="1:13" s="80" customFormat="1" ht="12.75">
      <c r="A1251" s="48"/>
      <c r="B1251" s="484">
        <v>30000</v>
      </c>
      <c r="C1251" s="46" t="s">
        <v>1141</v>
      </c>
      <c r="D1251" s="46" t="s">
        <v>405</v>
      </c>
      <c r="E1251" s="48" t="s">
        <v>463</v>
      </c>
      <c r="F1251" s="47" t="s">
        <v>1126</v>
      </c>
      <c r="G1251" s="47" t="s">
        <v>315</v>
      </c>
      <c r="H1251" s="52">
        <f>H1250-B1251</f>
        <v>-60000</v>
      </c>
      <c r="I1251" s="81">
        <f>+B1251/M1251</f>
        <v>59.523809523809526</v>
      </c>
      <c r="J1251" s="49"/>
      <c r="K1251" s="49" t="s">
        <v>430</v>
      </c>
      <c r="L1251" s="49">
        <v>26</v>
      </c>
      <c r="M1251" s="2">
        <v>504</v>
      </c>
    </row>
    <row r="1252" spans="1:13" ht="12.75">
      <c r="A1252" s="75"/>
      <c r="B1252" s="466">
        <f>SUM(B1249:B1251)</f>
        <v>60000</v>
      </c>
      <c r="C1252" s="77"/>
      <c r="D1252" s="75"/>
      <c r="E1252" s="75" t="s">
        <v>463</v>
      </c>
      <c r="F1252" s="93"/>
      <c r="G1252" s="93"/>
      <c r="H1252" s="105">
        <v>0</v>
      </c>
      <c r="I1252" s="106">
        <f aca="true" t="shared" si="133" ref="I1252:I1267">+B1252/M1252</f>
        <v>119.04761904761905</v>
      </c>
      <c r="J1252" s="80"/>
      <c r="K1252" s="107"/>
      <c r="L1252" s="80"/>
      <c r="M1252" s="2">
        <v>504</v>
      </c>
    </row>
    <row r="1253" spans="8:13" ht="12.75">
      <c r="H1253" s="108">
        <v>0</v>
      </c>
      <c r="I1253" s="100">
        <f t="shared" si="133"/>
        <v>0</v>
      </c>
      <c r="M1253" s="2">
        <v>504</v>
      </c>
    </row>
    <row r="1254" spans="8:13" ht="12.75">
      <c r="H1254" s="52">
        <f aca="true" t="shared" si="134" ref="H1254:H1260">H1253-B1254</f>
        <v>0</v>
      </c>
      <c r="I1254" s="81">
        <f t="shared" si="133"/>
        <v>0</v>
      </c>
      <c r="M1254" s="2">
        <v>504</v>
      </c>
    </row>
    <row r="1255" spans="1:13" s="49" customFormat="1" ht="12.75">
      <c r="A1255" s="1"/>
      <c r="B1255" s="5"/>
      <c r="C1255" s="1"/>
      <c r="D1255" s="1"/>
      <c r="E1255" s="1"/>
      <c r="F1255" s="25"/>
      <c r="G1255" s="25"/>
      <c r="H1255" s="52">
        <f t="shared" si="134"/>
        <v>0</v>
      </c>
      <c r="I1255" s="81">
        <f t="shared" si="133"/>
        <v>0</v>
      </c>
      <c r="J1255"/>
      <c r="K1255"/>
      <c r="L1255"/>
      <c r="M1255" s="2">
        <v>504</v>
      </c>
    </row>
    <row r="1256" spans="1:13" s="49" customFormat="1" ht="12.75">
      <c r="A1256" s="46"/>
      <c r="B1256" s="245">
        <v>90000</v>
      </c>
      <c r="C1256" s="46" t="s">
        <v>22</v>
      </c>
      <c r="D1256" s="28" t="s">
        <v>405</v>
      </c>
      <c r="E1256" s="46"/>
      <c r="F1256" s="114" t="s">
        <v>463</v>
      </c>
      <c r="G1256" s="114" t="s">
        <v>71</v>
      </c>
      <c r="H1256" s="52">
        <f t="shared" si="134"/>
        <v>-90000</v>
      </c>
      <c r="I1256" s="81">
        <f t="shared" si="133"/>
        <v>178.57142857142858</v>
      </c>
      <c r="J1256" s="82"/>
      <c r="K1256" s="82"/>
      <c r="L1256" s="82"/>
      <c r="M1256" s="2">
        <v>504</v>
      </c>
    </row>
    <row r="1257" spans="1:13" s="49" customFormat="1" ht="12.75">
      <c r="A1257" s="46"/>
      <c r="B1257" s="245">
        <v>30000</v>
      </c>
      <c r="C1257" s="46" t="s">
        <v>22</v>
      </c>
      <c r="D1257" s="28" t="s">
        <v>405</v>
      </c>
      <c r="E1257" s="46" t="s">
        <v>1193</v>
      </c>
      <c r="F1257" s="114"/>
      <c r="G1257" s="114" t="s">
        <v>71</v>
      </c>
      <c r="H1257" s="52">
        <f t="shared" si="134"/>
        <v>-120000</v>
      </c>
      <c r="I1257" s="81">
        <f t="shared" si="133"/>
        <v>59.523809523809526</v>
      </c>
      <c r="J1257" s="82"/>
      <c r="K1257" s="82"/>
      <c r="L1257" s="82"/>
      <c r="M1257" s="2">
        <v>504</v>
      </c>
    </row>
    <row r="1258" spans="1:13" s="82" customFormat="1" ht="12.75">
      <c r="A1258" s="46"/>
      <c r="B1258" s="245">
        <v>180000</v>
      </c>
      <c r="C1258" s="46" t="s">
        <v>42</v>
      </c>
      <c r="D1258" s="28" t="s">
        <v>405</v>
      </c>
      <c r="E1258" s="46"/>
      <c r="F1258" s="114" t="s">
        <v>463</v>
      </c>
      <c r="G1258" s="114" t="s">
        <v>71</v>
      </c>
      <c r="H1258" s="52">
        <f t="shared" si="134"/>
        <v>-300000</v>
      </c>
      <c r="I1258" s="81">
        <f t="shared" si="133"/>
        <v>357.14285714285717</v>
      </c>
      <c r="M1258" s="2">
        <v>504</v>
      </c>
    </row>
    <row r="1259" spans="1:13" s="118" customFormat="1" ht="12.75">
      <c r="A1259" s="46"/>
      <c r="B1259" s="245">
        <v>70000</v>
      </c>
      <c r="C1259" s="46" t="s">
        <v>42</v>
      </c>
      <c r="D1259" s="28" t="s">
        <v>405</v>
      </c>
      <c r="E1259" s="46"/>
      <c r="F1259" s="114" t="s">
        <v>463</v>
      </c>
      <c r="G1259" s="114" t="s">
        <v>71</v>
      </c>
      <c r="H1259" s="52">
        <f t="shared" si="134"/>
        <v>-370000</v>
      </c>
      <c r="I1259" s="81">
        <f t="shared" si="133"/>
        <v>138.88888888888889</v>
      </c>
      <c r="J1259" s="82"/>
      <c r="K1259" s="82"/>
      <c r="L1259" s="82"/>
      <c r="M1259" s="2">
        <v>504</v>
      </c>
    </row>
    <row r="1260" spans="1:13" s="49" customFormat="1" ht="12.75">
      <c r="A1260" s="46"/>
      <c r="B1260" s="245">
        <v>30000</v>
      </c>
      <c r="C1260" s="46" t="s">
        <v>42</v>
      </c>
      <c r="D1260" s="28" t="s">
        <v>405</v>
      </c>
      <c r="E1260" s="46" t="s">
        <v>1193</v>
      </c>
      <c r="F1260" s="114"/>
      <c r="G1260" s="114" t="s">
        <v>71</v>
      </c>
      <c r="H1260" s="52">
        <f t="shared" si="134"/>
        <v>-400000</v>
      </c>
      <c r="I1260" s="81">
        <f t="shared" si="133"/>
        <v>59.523809523809526</v>
      </c>
      <c r="J1260" s="82"/>
      <c r="K1260" s="82"/>
      <c r="L1260" s="82"/>
      <c r="M1260" s="2">
        <v>504</v>
      </c>
    </row>
    <row r="1261" spans="1:13" ht="12.75">
      <c r="A1261" s="65"/>
      <c r="B1261" s="465">
        <f>SUM(B1256:B1260)</f>
        <v>400000</v>
      </c>
      <c r="C1261" s="65" t="s">
        <v>464</v>
      </c>
      <c r="D1261" s="115"/>
      <c r="E1261" s="65"/>
      <c r="F1261" s="116"/>
      <c r="G1261" s="117"/>
      <c r="H1261" s="57">
        <v>0</v>
      </c>
      <c r="I1261" s="61">
        <f>+B1261/M1261</f>
        <v>793.6507936507936</v>
      </c>
      <c r="J1261" s="118"/>
      <c r="K1261" s="118"/>
      <c r="L1261" s="118"/>
      <c r="M1261" s="2">
        <v>504</v>
      </c>
    </row>
    <row r="1262" spans="2:13" ht="12.75">
      <c r="B1262" s="69"/>
      <c r="H1262" s="108">
        <v>0</v>
      </c>
      <c r="I1262" s="100">
        <f t="shared" si="133"/>
        <v>0</v>
      </c>
      <c r="M1262" s="2">
        <v>504</v>
      </c>
    </row>
    <row r="1263" spans="8:13" ht="12.75">
      <c r="H1263" s="108">
        <v>0</v>
      </c>
      <c r="I1263" s="100">
        <f t="shared" si="133"/>
        <v>0</v>
      </c>
      <c r="M1263" s="2">
        <v>504</v>
      </c>
    </row>
    <row r="1264" spans="8:13" ht="12.75">
      <c r="H1264" s="108">
        <v>0</v>
      </c>
      <c r="I1264" s="100">
        <f t="shared" si="133"/>
        <v>0</v>
      </c>
      <c r="M1264" s="2">
        <v>504</v>
      </c>
    </row>
    <row r="1265" spans="8:13" ht="12.75">
      <c r="H1265" s="5">
        <f>H1264-B1265</f>
        <v>0</v>
      </c>
      <c r="I1265" s="20">
        <f t="shared" si="133"/>
        <v>0</v>
      </c>
      <c r="M1265" s="2">
        <v>504</v>
      </c>
    </row>
    <row r="1266" spans="1:13" ht="13.5" thickBot="1">
      <c r="A1266" s="32"/>
      <c r="B1266" s="109">
        <f>+B1380+B1434+B1561+B1671+B1595+B1659+B1675+B1682+B1785+B1807+B1679</f>
        <v>2914222.5</v>
      </c>
      <c r="C1266" s="32"/>
      <c r="D1266" s="124" t="s">
        <v>481</v>
      </c>
      <c r="E1266" s="125"/>
      <c r="F1266" s="125"/>
      <c r="G1266" s="34"/>
      <c r="H1266" s="126"/>
      <c r="I1266" s="127">
        <f t="shared" si="133"/>
        <v>5782.1875</v>
      </c>
      <c r="J1266" s="128"/>
      <c r="K1266" s="128"/>
      <c r="L1266" s="128"/>
      <c r="M1266" s="2">
        <v>504</v>
      </c>
    </row>
    <row r="1267" spans="8:13" ht="12.75">
      <c r="H1267" s="5">
        <f>H1266-B1267</f>
        <v>0</v>
      </c>
      <c r="I1267" s="20">
        <f t="shared" si="133"/>
        <v>0</v>
      </c>
      <c r="M1267" s="2">
        <v>504</v>
      </c>
    </row>
    <row r="1268" spans="1:13" ht="12.75">
      <c r="A1268" s="10"/>
      <c r="B1268" s="318">
        <v>2500</v>
      </c>
      <c r="C1268" s="1" t="s">
        <v>11</v>
      </c>
      <c r="D1268" s="10" t="s">
        <v>481</v>
      </c>
      <c r="E1268" s="10" t="s">
        <v>485</v>
      </c>
      <c r="F1268" s="25" t="s">
        <v>486</v>
      </c>
      <c r="G1268" s="39" t="s">
        <v>14</v>
      </c>
      <c r="H1268" s="5">
        <f aca="true" t="shared" si="135" ref="H1268:H1332">H1267-B1268</f>
        <v>-2500</v>
      </c>
      <c r="I1268" s="20">
        <f aca="true" t="shared" si="136" ref="I1268:I1332">+B1268/M1268</f>
        <v>4.9603174603174605</v>
      </c>
      <c r="J1268" s="13"/>
      <c r="K1268" t="s">
        <v>11</v>
      </c>
      <c r="L1268" s="13"/>
      <c r="M1268" s="2">
        <v>504</v>
      </c>
    </row>
    <row r="1269" spans="2:13" ht="12.75">
      <c r="B1269" s="321">
        <v>2500</v>
      </c>
      <c r="C1269" s="1" t="s">
        <v>11</v>
      </c>
      <c r="D1269" s="10" t="s">
        <v>481</v>
      </c>
      <c r="E1269" s="1" t="s">
        <v>485</v>
      </c>
      <c r="F1269" s="25" t="s">
        <v>487</v>
      </c>
      <c r="G1269" s="25" t="s">
        <v>19</v>
      </c>
      <c r="H1269" s="5">
        <f t="shared" si="135"/>
        <v>-5000</v>
      </c>
      <c r="I1269" s="20">
        <f t="shared" si="136"/>
        <v>4.9603174603174605</v>
      </c>
      <c r="K1269" t="s">
        <v>11</v>
      </c>
      <c r="M1269" s="2">
        <v>504</v>
      </c>
    </row>
    <row r="1270" spans="2:13" ht="12.75">
      <c r="B1270" s="321">
        <v>2500</v>
      </c>
      <c r="C1270" s="1" t="s">
        <v>11</v>
      </c>
      <c r="D1270" s="10" t="s">
        <v>481</v>
      </c>
      <c r="E1270" s="1" t="s">
        <v>485</v>
      </c>
      <c r="F1270" s="25" t="s">
        <v>488</v>
      </c>
      <c r="G1270" s="25" t="s">
        <v>21</v>
      </c>
      <c r="H1270" s="5">
        <f t="shared" si="135"/>
        <v>-7500</v>
      </c>
      <c r="I1270" s="20">
        <f t="shared" si="136"/>
        <v>4.9603174603174605</v>
      </c>
      <c r="K1270" t="s">
        <v>11</v>
      </c>
      <c r="M1270" s="2">
        <v>504</v>
      </c>
    </row>
    <row r="1271" spans="2:13" ht="12.75">
      <c r="B1271" s="321">
        <v>2500</v>
      </c>
      <c r="C1271" s="1" t="s">
        <v>11</v>
      </c>
      <c r="D1271" s="10" t="s">
        <v>481</v>
      </c>
      <c r="E1271" s="1" t="s">
        <v>485</v>
      </c>
      <c r="F1271" s="25" t="s">
        <v>489</v>
      </c>
      <c r="G1271" s="25" t="s">
        <v>25</v>
      </c>
      <c r="H1271" s="5">
        <f t="shared" si="135"/>
        <v>-10000</v>
      </c>
      <c r="I1271" s="20">
        <f t="shared" si="136"/>
        <v>4.9603174603174605</v>
      </c>
      <c r="K1271" t="s">
        <v>11</v>
      </c>
      <c r="M1271" s="2">
        <v>504</v>
      </c>
    </row>
    <row r="1272" spans="2:13" ht="12.75">
      <c r="B1272" s="321">
        <v>2500</v>
      </c>
      <c r="C1272" s="1" t="s">
        <v>11</v>
      </c>
      <c r="D1272" s="1" t="s">
        <v>481</v>
      </c>
      <c r="E1272" s="1" t="s">
        <v>485</v>
      </c>
      <c r="F1272" s="41" t="s">
        <v>490</v>
      </c>
      <c r="G1272" s="25" t="s">
        <v>27</v>
      </c>
      <c r="H1272" s="5">
        <f t="shared" si="135"/>
        <v>-12500</v>
      </c>
      <c r="I1272" s="20">
        <f t="shared" si="136"/>
        <v>4.9603174603174605</v>
      </c>
      <c r="K1272" t="s">
        <v>11</v>
      </c>
      <c r="M1272" s="2">
        <v>504</v>
      </c>
    </row>
    <row r="1273" spans="2:13" ht="12.75">
      <c r="B1273" s="321">
        <v>2500</v>
      </c>
      <c r="C1273" s="1" t="s">
        <v>11</v>
      </c>
      <c r="D1273" s="1" t="s">
        <v>481</v>
      </c>
      <c r="E1273" s="1" t="s">
        <v>485</v>
      </c>
      <c r="F1273" s="41" t="s">
        <v>491</v>
      </c>
      <c r="G1273" s="25" t="s">
        <v>71</v>
      </c>
      <c r="H1273" s="5">
        <f t="shared" si="135"/>
        <v>-15000</v>
      </c>
      <c r="I1273" s="20">
        <f t="shared" si="136"/>
        <v>4.9603174603174605</v>
      </c>
      <c r="K1273" t="s">
        <v>11</v>
      </c>
      <c r="M1273" s="2">
        <v>504</v>
      </c>
    </row>
    <row r="1274" spans="2:13" ht="12.75">
      <c r="B1274" s="472">
        <v>2500</v>
      </c>
      <c r="C1274" s="1" t="s">
        <v>11</v>
      </c>
      <c r="D1274" s="1" t="s">
        <v>481</v>
      </c>
      <c r="E1274" s="1" t="s">
        <v>485</v>
      </c>
      <c r="F1274" s="41" t="s">
        <v>492</v>
      </c>
      <c r="G1274" s="25" t="s">
        <v>73</v>
      </c>
      <c r="H1274" s="5">
        <f t="shared" si="135"/>
        <v>-17500</v>
      </c>
      <c r="I1274" s="20">
        <f t="shared" si="136"/>
        <v>4.9603174603174605</v>
      </c>
      <c r="K1274" t="s">
        <v>11</v>
      </c>
      <c r="M1274" s="2">
        <v>504</v>
      </c>
    </row>
    <row r="1275" spans="2:13" ht="12.75">
      <c r="B1275" s="321">
        <v>2500</v>
      </c>
      <c r="C1275" s="1" t="s">
        <v>11</v>
      </c>
      <c r="D1275" s="1" t="s">
        <v>481</v>
      </c>
      <c r="E1275" s="1" t="s">
        <v>485</v>
      </c>
      <c r="F1275" s="41" t="s">
        <v>493</v>
      </c>
      <c r="G1275" s="25" t="s">
        <v>89</v>
      </c>
      <c r="H1275" s="5">
        <f t="shared" si="135"/>
        <v>-20000</v>
      </c>
      <c r="I1275" s="20">
        <f t="shared" si="136"/>
        <v>4.9603174603174605</v>
      </c>
      <c r="K1275" t="s">
        <v>11</v>
      </c>
      <c r="M1275" s="2">
        <v>504</v>
      </c>
    </row>
    <row r="1276" spans="2:13" ht="12.75">
      <c r="B1276" s="321">
        <v>2500</v>
      </c>
      <c r="C1276" s="1" t="s">
        <v>11</v>
      </c>
      <c r="D1276" s="1" t="s">
        <v>481</v>
      </c>
      <c r="E1276" s="1" t="s">
        <v>485</v>
      </c>
      <c r="F1276" s="25" t="s">
        <v>494</v>
      </c>
      <c r="G1276" s="25" t="s">
        <v>90</v>
      </c>
      <c r="H1276" s="5">
        <f t="shared" si="135"/>
        <v>-22500</v>
      </c>
      <c r="I1276" s="20">
        <f t="shared" si="136"/>
        <v>4.9603174603174605</v>
      </c>
      <c r="K1276" t="s">
        <v>11</v>
      </c>
      <c r="M1276" s="2">
        <v>504</v>
      </c>
    </row>
    <row r="1277" spans="2:13" ht="12.75">
      <c r="B1277" s="321">
        <v>2500</v>
      </c>
      <c r="C1277" s="1" t="s">
        <v>11</v>
      </c>
      <c r="D1277" s="1" t="s">
        <v>481</v>
      </c>
      <c r="E1277" s="1" t="s">
        <v>485</v>
      </c>
      <c r="F1277" s="25" t="s">
        <v>495</v>
      </c>
      <c r="G1277" s="25" t="s">
        <v>91</v>
      </c>
      <c r="H1277" s="5">
        <f t="shared" si="135"/>
        <v>-25000</v>
      </c>
      <c r="I1277" s="20">
        <f t="shared" si="136"/>
        <v>4.9603174603174605</v>
      </c>
      <c r="K1277" t="s">
        <v>11</v>
      </c>
      <c r="M1277" s="2">
        <v>504</v>
      </c>
    </row>
    <row r="1278" spans="2:13" ht="12.75">
      <c r="B1278" s="321">
        <v>2500</v>
      </c>
      <c r="C1278" s="1" t="s">
        <v>11</v>
      </c>
      <c r="D1278" s="1" t="s">
        <v>481</v>
      </c>
      <c r="E1278" s="1" t="s">
        <v>485</v>
      </c>
      <c r="F1278" s="25" t="s">
        <v>496</v>
      </c>
      <c r="G1278" s="25" t="s">
        <v>137</v>
      </c>
      <c r="H1278" s="5">
        <f t="shared" si="135"/>
        <v>-27500</v>
      </c>
      <c r="I1278" s="20">
        <f t="shared" si="136"/>
        <v>4.9603174603174605</v>
      </c>
      <c r="K1278" t="s">
        <v>11</v>
      </c>
      <c r="M1278" s="2">
        <v>504</v>
      </c>
    </row>
    <row r="1279" spans="2:13" ht="12.75">
      <c r="B1279" s="321">
        <v>2500</v>
      </c>
      <c r="C1279" s="1" t="s">
        <v>11</v>
      </c>
      <c r="D1279" s="1" t="s">
        <v>481</v>
      </c>
      <c r="E1279" s="1" t="s">
        <v>485</v>
      </c>
      <c r="F1279" s="25" t="s">
        <v>497</v>
      </c>
      <c r="G1279" s="25" t="s">
        <v>92</v>
      </c>
      <c r="H1279" s="5">
        <f t="shared" si="135"/>
        <v>-30000</v>
      </c>
      <c r="I1279" s="20">
        <f t="shared" si="136"/>
        <v>4.9603174603174605</v>
      </c>
      <c r="K1279" t="s">
        <v>11</v>
      </c>
      <c r="M1279" s="2">
        <v>504</v>
      </c>
    </row>
    <row r="1280" spans="2:13" ht="12.75">
      <c r="B1280" s="321">
        <v>2500</v>
      </c>
      <c r="C1280" s="1" t="s">
        <v>11</v>
      </c>
      <c r="D1280" s="1" t="s">
        <v>481</v>
      </c>
      <c r="E1280" s="1" t="s">
        <v>485</v>
      </c>
      <c r="F1280" s="25" t="s">
        <v>498</v>
      </c>
      <c r="G1280" s="25" t="s">
        <v>123</v>
      </c>
      <c r="H1280" s="5">
        <f t="shared" si="135"/>
        <v>-32500</v>
      </c>
      <c r="I1280" s="20">
        <f t="shared" si="136"/>
        <v>4.9603174603174605</v>
      </c>
      <c r="K1280" t="s">
        <v>11</v>
      </c>
      <c r="M1280" s="2">
        <v>504</v>
      </c>
    </row>
    <row r="1281" spans="2:13" ht="12.75">
      <c r="B1281" s="472">
        <v>2500</v>
      </c>
      <c r="C1281" s="1" t="s">
        <v>11</v>
      </c>
      <c r="D1281" s="1" t="s">
        <v>481</v>
      </c>
      <c r="E1281" s="1" t="s">
        <v>485</v>
      </c>
      <c r="F1281" s="25" t="s">
        <v>499</v>
      </c>
      <c r="G1281" s="25" t="s">
        <v>224</v>
      </c>
      <c r="H1281" s="5">
        <f t="shared" si="135"/>
        <v>-35000</v>
      </c>
      <c r="I1281" s="20">
        <f t="shared" si="136"/>
        <v>4.9603174603174605</v>
      </c>
      <c r="K1281" t="s">
        <v>11</v>
      </c>
      <c r="M1281" s="2">
        <v>504</v>
      </c>
    </row>
    <row r="1282" spans="2:13" ht="12.75">
      <c r="B1282" s="321">
        <v>2500</v>
      </c>
      <c r="C1282" s="1" t="s">
        <v>11</v>
      </c>
      <c r="D1282" s="1" t="s">
        <v>481</v>
      </c>
      <c r="E1282" s="1" t="s">
        <v>485</v>
      </c>
      <c r="F1282" s="25" t="s">
        <v>500</v>
      </c>
      <c r="G1282" s="25" t="s">
        <v>227</v>
      </c>
      <c r="H1282" s="5">
        <f t="shared" si="135"/>
        <v>-37500</v>
      </c>
      <c r="I1282" s="20">
        <f t="shared" si="136"/>
        <v>4.9603174603174605</v>
      </c>
      <c r="K1282" t="s">
        <v>11</v>
      </c>
      <c r="M1282" s="2">
        <v>504</v>
      </c>
    </row>
    <row r="1283" spans="2:13" ht="12.75">
      <c r="B1283" s="321">
        <v>2500</v>
      </c>
      <c r="C1283" s="1" t="s">
        <v>11</v>
      </c>
      <c r="D1283" s="1" t="s">
        <v>481</v>
      </c>
      <c r="E1283" s="1" t="s">
        <v>485</v>
      </c>
      <c r="F1283" s="41" t="s">
        <v>501</v>
      </c>
      <c r="G1283" s="25" t="s">
        <v>230</v>
      </c>
      <c r="H1283" s="5">
        <f t="shared" si="135"/>
        <v>-40000</v>
      </c>
      <c r="I1283" s="20">
        <f t="shared" si="136"/>
        <v>4.9603174603174605</v>
      </c>
      <c r="K1283" t="s">
        <v>11</v>
      </c>
      <c r="M1283" s="2">
        <v>504</v>
      </c>
    </row>
    <row r="1284" spans="2:13" ht="12.75">
      <c r="B1284" s="321">
        <v>2500</v>
      </c>
      <c r="C1284" s="1" t="s">
        <v>11</v>
      </c>
      <c r="D1284" s="1" t="s">
        <v>481</v>
      </c>
      <c r="E1284" s="1" t="s">
        <v>485</v>
      </c>
      <c r="F1284" s="41" t="s">
        <v>502</v>
      </c>
      <c r="G1284" s="25" t="s">
        <v>232</v>
      </c>
      <c r="H1284" s="5">
        <f t="shared" si="135"/>
        <v>-42500</v>
      </c>
      <c r="I1284" s="20">
        <f t="shared" si="136"/>
        <v>4.9603174603174605</v>
      </c>
      <c r="K1284" t="s">
        <v>11</v>
      </c>
      <c r="M1284" s="2">
        <v>504</v>
      </c>
    </row>
    <row r="1285" spans="2:13" ht="12.75">
      <c r="B1285" s="321">
        <v>2500</v>
      </c>
      <c r="C1285" s="1" t="s">
        <v>11</v>
      </c>
      <c r="D1285" s="1" t="s">
        <v>481</v>
      </c>
      <c r="E1285" s="1" t="s">
        <v>485</v>
      </c>
      <c r="F1285" s="41" t="s">
        <v>503</v>
      </c>
      <c r="G1285" s="25" t="s">
        <v>236</v>
      </c>
      <c r="H1285" s="5">
        <f t="shared" si="135"/>
        <v>-45000</v>
      </c>
      <c r="I1285" s="20">
        <f t="shared" si="136"/>
        <v>4.9603174603174605</v>
      </c>
      <c r="K1285" t="s">
        <v>11</v>
      </c>
      <c r="M1285" s="2">
        <v>504</v>
      </c>
    </row>
    <row r="1286" spans="2:13" ht="12.75">
      <c r="B1286" s="321">
        <v>2500</v>
      </c>
      <c r="C1286" s="1" t="s">
        <v>11</v>
      </c>
      <c r="D1286" s="1" t="s">
        <v>481</v>
      </c>
      <c r="E1286" s="1" t="s">
        <v>485</v>
      </c>
      <c r="F1286" s="41" t="s">
        <v>504</v>
      </c>
      <c r="G1286" s="25" t="s">
        <v>238</v>
      </c>
      <c r="H1286" s="5">
        <f t="shared" si="135"/>
        <v>-47500</v>
      </c>
      <c r="I1286" s="20">
        <f t="shared" si="136"/>
        <v>4.9603174603174605</v>
      </c>
      <c r="K1286" t="s">
        <v>11</v>
      </c>
      <c r="M1286" s="2">
        <v>504</v>
      </c>
    </row>
    <row r="1287" spans="1:13" s="44" customFormat="1" ht="12.75">
      <c r="A1287" s="46"/>
      <c r="B1287" s="321">
        <v>2500</v>
      </c>
      <c r="C1287" s="46" t="s">
        <v>11</v>
      </c>
      <c r="D1287" s="46" t="s">
        <v>481</v>
      </c>
      <c r="E1287" s="1" t="s">
        <v>485</v>
      </c>
      <c r="F1287" s="39" t="s">
        <v>603</v>
      </c>
      <c r="G1287" s="39" t="s">
        <v>238</v>
      </c>
      <c r="H1287" s="5">
        <f>H1286-B1287</f>
        <v>-50000</v>
      </c>
      <c r="I1287" s="20">
        <f>+B1287/M1287</f>
        <v>4.9603174603174605</v>
      </c>
      <c r="J1287" s="82"/>
      <c r="K1287" s="82" t="s">
        <v>431</v>
      </c>
      <c r="L1287" s="82"/>
      <c r="M1287" s="2">
        <v>504</v>
      </c>
    </row>
    <row r="1288" spans="2:13" ht="12.75">
      <c r="B1288" s="321">
        <v>2500</v>
      </c>
      <c r="C1288" s="1" t="s">
        <v>11</v>
      </c>
      <c r="D1288" s="1" t="s">
        <v>481</v>
      </c>
      <c r="E1288" s="1" t="s">
        <v>485</v>
      </c>
      <c r="F1288" s="41" t="s">
        <v>505</v>
      </c>
      <c r="G1288" s="25" t="s">
        <v>249</v>
      </c>
      <c r="H1288" s="5">
        <f>H1287-B1288</f>
        <v>-52500</v>
      </c>
      <c r="I1288" s="20">
        <f>+B1288/M1288</f>
        <v>4.9603174603174605</v>
      </c>
      <c r="K1288" t="s">
        <v>11</v>
      </c>
      <c r="M1288" s="2">
        <v>504</v>
      </c>
    </row>
    <row r="1289" spans="2:13" ht="12.75">
      <c r="B1289" s="321">
        <v>2500</v>
      </c>
      <c r="C1289" s="1" t="s">
        <v>11</v>
      </c>
      <c r="D1289" s="1" t="s">
        <v>481</v>
      </c>
      <c r="E1289" s="1" t="s">
        <v>485</v>
      </c>
      <c r="F1289" s="41" t="s">
        <v>506</v>
      </c>
      <c r="G1289" s="25" t="s">
        <v>307</v>
      </c>
      <c r="H1289" s="5">
        <f>H1288-B1289</f>
        <v>-55000</v>
      </c>
      <c r="I1289" s="20">
        <f>+B1289/M1289</f>
        <v>4.9603174603174605</v>
      </c>
      <c r="K1289" t="s">
        <v>11</v>
      </c>
      <c r="M1289" s="2">
        <v>504</v>
      </c>
    </row>
    <row r="1290" spans="2:13" ht="12.75">
      <c r="B1290" s="321">
        <v>2500</v>
      </c>
      <c r="C1290" s="1" t="s">
        <v>11</v>
      </c>
      <c r="D1290" s="1" t="s">
        <v>481</v>
      </c>
      <c r="E1290" s="1" t="s">
        <v>485</v>
      </c>
      <c r="F1290" s="25" t="s">
        <v>507</v>
      </c>
      <c r="G1290" s="25" t="s">
        <v>309</v>
      </c>
      <c r="H1290" s="5">
        <f>H1289-B1290</f>
        <v>-57500</v>
      </c>
      <c r="I1290" s="20">
        <f>+B1290/M1290</f>
        <v>4.9603174603174605</v>
      </c>
      <c r="K1290" t="s">
        <v>11</v>
      </c>
      <c r="M1290" s="2">
        <v>504</v>
      </c>
    </row>
    <row r="1291" spans="2:13" ht="12.75">
      <c r="B1291" s="321">
        <v>2500</v>
      </c>
      <c r="C1291" s="1" t="s">
        <v>11</v>
      </c>
      <c r="D1291" s="1" t="s">
        <v>481</v>
      </c>
      <c r="E1291" s="1" t="s">
        <v>485</v>
      </c>
      <c r="F1291" s="25" t="s">
        <v>508</v>
      </c>
      <c r="G1291" s="25" t="s">
        <v>311</v>
      </c>
      <c r="H1291" s="5">
        <f>H1290-B1291</f>
        <v>-60000</v>
      </c>
      <c r="I1291" s="20">
        <f>+B1291/M1291</f>
        <v>4.9603174603174605</v>
      </c>
      <c r="K1291" t="s">
        <v>11</v>
      </c>
      <c r="M1291" s="2">
        <v>504</v>
      </c>
    </row>
    <row r="1292" spans="2:13" ht="12.75">
      <c r="B1292" s="321">
        <v>2500</v>
      </c>
      <c r="C1292" s="1" t="s">
        <v>11</v>
      </c>
      <c r="D1292" s="1" t="s">
        <v>481</v>
      </c>
      <c r="E1292" s="1" t="s">
        <v>485</v>
      </c>
      <c r="F1292" s="25" t="s">
        <v>509</v>
      </c>
      <c r="G1292" s="25" t="s">
        <v>313</v>
      </c>
      <c r="H1292" s="5">
        <f t="shared" si="135"/>
        <v>-62500</v>
      </c>
      <c r="I1292" s="20">
        <f t="shared" si="136"/>
        <v>4.9603174603174605</v>
      </c>
      <c r="K1292" t="s">
        <v>11</v>
      </c>
      <c r="M1292" s="2">
        <v>504</v>
      </c>
    </row>
    <row r="1293" spans="2:13" ht="12.75">
      <c r="B1293" s="321">
        <v>2500</v>
      </c>
      <c r="C1293" s="1" t="s">
        <v>11</v>
      </c>
      <c r="D1293" s="1" t="s">
        <v>481</v>
      </c>
      <c r="E1293" s="1" t="s">
        <v>485</v>
      </c>
      <c r="F1293" s="41" t="s">
        <v>510</v>
      </c>
      <c r="G1293" s="25" t="s">
        <v>315</v>
      </c>
      <c r="H1293" s="5">
        <f t="shared" si="135"/>
        <v>-65000</v>
      </c>
      <c r="I1293" s="20">
        <f t="shared" si="136"/>
        <v>4.9603174603174605</v>
      </c>
      <c r="K1293" t="s">
        <v>11</v>
      </c>
      <c r="M1293" s="2">
        <v>504</v>
      </c>
    </row>
    <row r="1294" spans="2:13" ht="12.75">
      <c r="B1294" s="318">
        <v>2500</v>
      </c>
      <c r="C1294" s="1" t="s">
        <v>11</v>
      </c>
      <c r="D1294" s="10" t="s">
        <v>481</v>
      </c>
      <c r="E1294" s="10" t="s">
        <v>414</v>
      </c>
      <c r="F1294" s="25" t="s">
        <v>511</v>
      </c>
      <c r="G1294" s="39" t="s">
        <v>14</v>
      </c>
      <c r="H1294" s="5">
        <f t="shared" si="135"/>
        <v>-67500</v>
      </c>
      <c r="I1294" s="20">
        <f t="shared" si="136"/>
        <v>4.9603174603174605</v>
      </c>
      <c r="K1294" t="s">
        <v>11</v>
      </c>
      <c r="M1294" s="2">
        <v>504</v>
      </c>
    </row>
    <row r="1295" spans="2:13" ht="12.75">
      <c r="B1295" s="321">
        <v>2500</v>
      </c>
      <c r="C1295" s="1" t="s">
        <v>11</v>
      </c>
      <c r="D1295" s="10" t="s">
        <v>481</v>
      </c>
      <c r="E1295" s="1" t="s">
        <v>414</v>
      </c>
      <c r="F1295" s="25" t="s">
        <v>512</v>
      </c>
      <c r="G1295" s="25" t="s">
        <v>19</v>
      </c>
      <c r="H1295" s="5">
        <f t="shared" si="135"/>
        <v>-70000</v>
      </c>
      <c r="I1295" s="20">
        <f t="shared" si="136"/>
        <v>4.9603174603174605</v>
      </c>
      <c r="K1295" t="s">
        <v>11</v>
      </c>
      <c r="M1295" s="2">
        <v>504</v>
      </c>
    </row>
    <row r="1296" spans="2:13" ht="12.75">
      <c r="B1296" s="321">
        <v>2500</v>
      </c>
      <c r="C1296" s="1" t="s">
        <v>11</v>
      </c>
      <c r="D1296" s="10" t="s">
        <v>481</v>
      </c>
      <c r="E1296" s="1" t="s">
        <v>414</v>
      </c>
      <c r="F1296" s="25" t="s">
        <v>513</v>
      </c>
      <c r="G1296" s="25" t="s">
        <v>21</v>
      </c>
      <c r="H1296" s="5">
        <f t="shared" si="135"/>
        <v>-72500</v>
      </c>
      <c r="I1296" s="20">
        <f t="shared" si="136"/>
        <v>4.9603174603174605</v>
      </c>
      <c r="K1296" t="s">
        <v>11</v>
      </c>
      <c r="M1296" s="2">
        <v>504</v>
      </c>
    </row>
    <row r="1297" spans="2:13" ht="12.75">
      <c r="B1297" s="321">
        <v>2500</v>
      </c>
      <c r="C1297" s="1" t="s">
        <v>11</v>
      </c>
      <c r="D1297" s="10" t="s">
        <v>481</v>
      </c>
      <c r="E1297" s="1" t="s">
        <v>414</v>
      </c>
      <c r="F1297" s="25" t="s">
        <v>514</v>
      </c>
      <c r="G1297" s="25" t="s">
        <v>25</v>
      </c>
      <c r="H1297" s="5">
        <f t="shared" si="135"/>
        <v>-75000</v>
      </c>
      <c r="I1297" s="20">
        <f t="shared" si="136"/>
        <v>4.9603174603174605</v>
      </c>
      <c r="K1297" t="s">
        <v>11</v>
      </c>
      <c r="M1297" s="2">
        <v>504</v>
      </c>
    </row>
    <row r="1298" spans="1:13" s="13" customFormat="1" ht="12.75">
      <c r="A1298" s="10"/>
      <c r="B1298" s="318">
        <v>2500</v>
      </c>
      <c r="C1298" s="10" t="s">
        <v>11</v>
      </c>
      <c r="D1298" s="10" t="s">
        <v>481</v>
      </c>
      <c r="E1298" s="10" t="s">
        <v>414</v>
      </c>
      <c r="F1298" s="64" t="s">
        <v>515</v>
      </c>
      <c r="G1298" s="28" t="s">
        <v>27</v>
      </c>
      <c r="H1298" s="27">
        <f t="shared" si="135"/>
        <v>-77500</v>
      </c>
      <c r="I1298" s="67">
        <f t="shared" si="136"/>
        <v>4.9603174603174605</v>
      </c>
      <c r="K1298" s="13" t="s">
        <v>11</v>
      </c>
      <c r="M1298" s="68">
        <v>504</v>
      </c>
    </row>
    <row r="1299" spans="2:13" ht="12.75">
      <c r="B1299" s="321">
        <v>2500</v>
      </c>
      <c r="C1299" s="1" t="s">
        <v>11</v>
      </c>
      <c r="D1299" s="1" t="s">
        <v>481</v>
      </c>
      <c r="E1299" s="1" t="s">
        <v>414</v>
      </c>
      <c r="F1299" s="41" t="s">
        <v>516</v>
      </c>
      <c r="G1299" s="25" t="s">
        <v>71</v>
      </c>
      <c r="H1299" s="5">
        <f t="shared" si="135"/>
        <v>-80000</v>
      </c>
      <c r="I1299" s="20">
        <f t="shared" si="136"/>
        <v>4.9603174603174605</v>
      </c>
      <c r="K1299" t="s">
        <v>11</v>
      </c>
      <c r="M1299" s="2">
        <v>504</v>
      </c>
    </row>
    <row r="1300" spans="2:13" ht="12.75">
      <c r="B1300" s="321">
        <v>2500</v>
      </c>
      <c r="C1300" s="1" t="s">
        <v>11</v>
      </c>
      <c r="D1300" s="1" t="s">
        <v>481</v>
      </c>
      <c r="E1300" s="1" t="s">
        <v>414</v>
      </c>
      <c r="F1300" s="41" t="s">
        <v>517</v>
      </c>
      <c r="G1300" s="25" t="s">
        <v>118</v>
      </c>
      <c r="H1300" s="5">
        <f t="shared" si="135"/>
        <v>-82500</v>
      </c>
      <c r="I1300" s="20">
        <f t="shared" si="136"/>
        <v>4.9603174603174605</v>
      </c>
      <c r="K1300" t="s">
        <v>11</v>
      </c>
      <c r="M1300" s="2">
        <v>504</v>
      </c>
    </row>
    <row r="1301" spans="2:13" ht="12.75">
      <c r="B1301" s="321">
        <v>5000</v>
      </c>
      <c r="C1301" s="1" t="s">
        <v>11</v>
      </c>
      <c r="D1301" s="1" t="s">
        <v>481</v>
      </c>
      <c r="E1301" s="1" t="s">
        <v>414</v>
      </c>
      <c r="F1301" s="41" t="s">
        <v>518</v>
      </c>
      <c r="G1301" s="25" t="s">
        <v>73</v>
      </c>
      <c r="H1301" s="5">
        <f t="shared" si="135"/>
        <v>-87500</v>
      </c>
      <c r="I1301" s="20">
        <f t="shared" si="136"/>
        <v>9.920634920634921</v>
      </c>
      <c r="K1301" t="s">
        <v>11</v>
      </c>
      <c r="M1301" s="2">
        <v>504</v>
      </c>
    </row>
    <row r="1302" spans="2:13" ht="12.75">
      <c r="B1302" s="321">
        <v>2500</v>
      </c>
      <c r="C1302" s="1" t="s">
        <v>11</v>
      </c>
      <c r="D1302" s="1" t="s">
        <v>481</v>
      </c>
      <c r="E1302" s="1" t="s">
        <v>414</v>
      </c>
      <c r="F1302" s="41" t="s">
        <v>519</v>
      </c>
      <c r="G1302" s="25" t="s">
        <v>89</v>
      </c>
      <c r="H1302" s="5">
        <f t="shared" si="135"/>
        <v>-90000</v>
      </c>
      <c r="I1302" s="20">
        <f t="shared" si="136"/>
        <v>4.9603174603174605</v>
      </c>
      <c r="K1302" t="s">
        <v>11</v>
      </c>
      <c r="M1302" s="2">
        <v>504</v>
      </c>
    </row>
    <row r="1303" spans="2:13" ht="12.75">
      <c r="B1303" s="321">
        <v>2500</v>
      </c>
      <c r="C1303" s="1" t="s">
        <v>11</v>
      </c>
      <c r="D1303" s="1" t="s">
        <v>481</v>
      </c>
      <c r="E1303" s="1" t="s">
        <v>414</v>
      </c>
      <c r="F1303" s="25" t="s">
        <v>520</v>
      </c>
      <c r="G1303" s="25" t="s">
        <v>90</v>
      </c>
      <c r="H1303" s="5">
        <f t="shared" si="135"/>
        <v>-92500</v>
      </c>
      <c r="I1303" s="20">
        <f t="shared" si="136"/>
        <v>4.9603174603174605</v>
      </c>
      <c r="K1303" t="s">
        <v>11</v>
      </c>
      <c r="M1303" s="2">
        <v>504</v>
      </c>
    </row>
    <row r="1304" spans="2:13" ht="12.75">
      <c r="B1304" s="321">
        <v>2500</v>
      </c>
      <c r="C1304" s="1" t="s">
        <v>11</v>
      </c>
      <c r="D1304" s="1" t="s">
        <v>481</v>
      </c>
      <c r="E1304" s="1" t="s">
        <v>414</v>
      </c>
      <c r="F1304" s="25" t="s">
        <v>521</v>
      </c>
      <c r="G1304" s="25" t="s">
        <v>91</v>
      </c>
      <c r="H1304" s="5">
        <f t="shared" si="135"/>
        <v>-95000</v>
      </c>
      <c r="I1304" s="20">
        <f t="shared" si="136"/>
        <v>4.9603174603174605</v>
      </c>
      <c r="K1304" t="s">
        <v>11</v>
      </c>
      <c r="M1304" s="2">
        <v>504</v>
      </c>
    </row>
    <row r="1305" spans="2:13" ht="12.75">
      <c r="B1305" s="321">
        <v>2500</v>
      </c>
      <c r="C1305" s="1" t="s">
        <v>11</v>
      </c>
      <c r="D1305" s="1" t="s">
        <v>481</v>
      </c>
      <c r="E1305" s="1" t="s">
        <v>414</v>
      </c>
      <c r="F1305" s="25" t="s">
        <v>522</v>
      </c>
      <c r="G1305" s="25" t="s">
        <v>137</v>
      </c>
      <c r="H1305" s="5">
        <f t="shared" si="135"/>
        <v>-97500</v>
      </c>
      <c r="I1305" s="20">
        <f t="shared" si="136"/>
        <v>4.9603174603174605</v>
      </c>
      <c r="K1305" t="s">
        <v>11</v>
      </c>
      <c r="M1305" s="2">
        <v>504</v>
      </c>
    </row>
    <row r="1306" spans="2:13" ht="12.75">
      <c r="B1306" s="321">
        <v>2500</v>
      </c>
      <c r="C1306" s="1" t="s">
        <v>11</v>
      </c>
      <c r="D1306" s="1" t="s">
        <v>481</v>
      </c>
      <c r="E1306" s="1" t="s">
        <v>414</v>
      </c>
      <c r="F1306" s="25" t="s">
        <v>523</v>
      </c>
      <c r="G1306" s="25" t="s">
        <v>92</v>
      </c>
      <c r="H1306" s="5">
        <f t="shared" si="135"/>
        <v>-100000</v>
      </c>
      <c r="I1306" s="20">
        <f t="shared" si="136"/>
        <v>4.9603174603174605</v>
      </c>
      <c r="K1306" t="s">
        <v>11</v>
      </c>
      <c r="M1306" s="2">
        <v>504</v>
      </c>
    </row>
    <row r="1307" spans="2:13" ht="12.75">
      <c r="B1307" s="321">
        <v>2500</v>
      </c>
      <c r="C1307" s="1" t="s">
        <v>11</v>
      </c>
      <c r="D1307" s="1" t="s">
        <v>481</v>
      </c>
      <c r="E1307" s="1" t="s">
        <v>414</v>
      </c>
      <c r="F1307" s="25" t="s">
        <v>524</v>
      </c>
      <c r="G1307" s="25" t="s">
        <v>123</v>
      </c>
      <c r="H1307" s="5">
        <f t="shared" si="135"/>
        <v>-102500</v>
      </c>
      <c r="I1307" s="20">
        <f t="shared" si="136"/>
        <v>4.9603174603174605</v>
      </c>
      <c r="K1307" t="s">
        <v>11</v>
      </c>
      <c r="M1307" s="2">
        <v>504</v>
      </c>
    </row>
    <row r="1308" spans="2:13" ht="12.75">
      <c r="B1308" s="472">
        <v>2500</v>
      </c>
      <c r="C1308" s="1" t="s">
        <v>11</v>
      </c>
      <c r="D1308" s="1" t="s">
        <v>481</v>
      </c>
      <c r="E1308" s="1" t="s">
        <v>414</v>
      </c>
      <c r="F1308" s="25" t="s">
        <v>525</v>
      </c>
      <c r="G1308" s="25" t="s">
        <v>224</v>
      </c>
      <c r="H1308" s="5">
        <f t="shared" si="135"/>
        <v>-105000</v>
      </c>
      <c r="I1308" s="20">
        <f t="shared" si="136"/>
        <v>4.9603174603174605</v>
      </c>
      <c r="K1308" t="s">
        <v>11</v>
      </c>
      <c r="M1308" s="2">
        <v>504</v>
      </c>
    </row>
    <row r="1309" spans="2:13" ht="12.75">
      <c r="B1309" s="321">
        <v>2500</v>
      </c>
      <c r="C1309" s="1" t="s">
        <v>11</v>
      </c>
      <c r="D1309" s="1" t="s">
        <v>481</v>
      </c>
      <c r="E1309" s="1" t="s">
        <v>414</v>
      </c>
      <c r="F1309" s="25" t="s">
        <v>526</v>
      </c>
      <c r="G1309" s="25" t="s">
        <v>227</v>
      </c>
      <c r="H1309" s="5">
        <f t="shared" si="135"/>
        <v>-107500</v>
      </c>
      <c r="I1309" s="20">
        <f t="shared" si="136"/>
        <v>4.9603174603174605</v>
      </c>
      <c r="K1309" t="s">
        <v>11</v>
      </c>
      <c r="M1309" s="2">
        <v>504</v>
      </c>
    </row>
    <row r="1310" spans="2:13" ht="12.75">
      <c r="B1310" s="321">
        <v>2500</v>
      </c>
      <c r="C1310" s="1" t="s">
        <v>11</v>
      </c>
      <c r="D1310" s="1" t="s">
        <v>481</v>
      </c>
      <c r="E1310" s="1" t="s">
        <v>414</v>
      </c>
      <c r="F1310" s="41" t="s">
        <v>527</v>
      </c>
      <c r="G1310" s="25" t="s">
        <v>230</v>
      </c>
      <c r="H1310" s="5">
        <f t="shared" si="135"/>
        <v>-110000</v>
      </c>
      <c r="I1310" s="20">
        <f t="shared" si="136"/>
        <v>4.9603174603174605</v>
      </c>
      <c r="K1310" t="s">
        <v>11</v>
      </c>
      <c r="M1310" s="2">
        <v>504</v>
      </c>
    </row>
    <row r="1311" spans="2:13" ht="12.75">
      <c r="B1311" s="321">
        <v>2500</v>
      </c>
      <c r="C1311" s="1" t="s">
        <v>11</v>
      </c>
      <c r="D1311" s="1" t="s">
        <v>481</v>
      </c>
      <c r="E1311" s="1" t="s">
        <v>414</v>
      </c>
      <c r="F1311" s="41" t="s">
        <v>528</v>
      </c>
      <c r="G1311" s="25" t="s">
        <v>232</v>
      </c>
      <c r="H1311" s="5">
        <f t="shared" si="135"/>
        <v>-112500</v>
      </c>
      <c r="I1311" s="20">
        <f t="shared" si="136"/>
        <v>4.9603174603174605</v>
      </c>
      <c r="K1311" t="s">
        <v>11</v>
      </c>
      <c r="M1311" s="2">
        <v>504</v>
      </c>
    </row>
    <row r="1312" spans="2:13" ht="12.75">
      <c r="B1312" s="321">
        <v>2500</v>
      </c>
      <c r="C1312" s="1" t="s">
        <v>11</v>
      </c>
      <c r="D1312" s="1" t="s">
        <v>481</v>
      </c>
      <c r="E1312" s="1" t="s">
        <v>414</v>
      </c>
      <c r="F1312" s="41" t="s">
        <v>529</v>
      </c>
      <c r="G1312" s="25" t="s">
        <v>236</v>
      </c>
      <c r="H1312" s="5">
        <f t="shared" si="135"/>
        <v>-115000</v>
      </c>
      <c r="I1312" s="20">
        <f t="shared" si="136"/>
        <v>4.9603174603174605</v>
      </c>
      <c r="K1312" t="s">
        <v>11</v>
      </c>
      <c r="M1312" s="2">
        <v>504</v>
      </c>
    </row>
    <row r="1313" spans="2:13" ht="12.75">
      <c r="B1313" s="321">
        <v>2500</v>
      </c>
      <c r="C1313" s="1" t="s">
        <v>11</v>
      </c>
      <c r="D1313" s="1" t="s">
        <v>481</v>
      </c>
      <c r="E1313" s="1" t="s">
        <v>414</v>
      </c>
      <c r="F1313" s="41" t="s">
        <v>530</v>
      </c>
      <c r="G1313" s="25" t="s">
        <v>238</v>
      </c>
      <c r="H1313" s="5">
        <f t="shared" si="135"/>
        <v>-117500</v>
      </c>
      <c r="I1313" s="20">
        <f t="shared" si="136"/>
        <v>4.9603174603174605</v>
      </c>
      <c r="K1313" t="s">
        <v>11</v>
      </c>
      <c r="M1313" s="2">
        <v>504</v>
      </c>
    </row>
    <row r="1314" spans="2:13" ht="12.75">
      <c r="B1314" s="321">
        <v>2500</v>
      </c>
      <c r="C1314" s="1" t="s">
        <v>11</v>
      </c>
      <c r="D1314" s="1" t="s">
        <v>481</v>
      </c>
      <c r="E1314" s="1" t="s">
        <v>414</v>
      </c>
      <c r="F1314" s="41" t="s">
        <v>531</v>
      </c>
      <c r="G1314" s="25" t="s">
        <v>249</v>
      </c>
      <c r="H1314" s="5">
        <f t="shared" si="135"/>
        <v>-120000</v>
      </c>
      <c r="I1314" s="20">
        <f t="shared" si="136"/>
        <v>4.9603174603174605</v>
      </c>
      <c r="K1314" t="s">
        <v>11</v>
      </c>
      <c r="M1314" s="2">
        <v>504</v>
      </c>
    </row>
    <row r="1315" spans="2:13" ht="12.75">
      <c r="B1315" s="321">
        <v>2500</v>
      </c>
      <c r="C1315" s="1" t="s">
        <v>11</v>
      </c>
      <c r="D1315" s="1" t="s">
        <v>481</v>
      </c>
      <c r="E1315" s="1" t="s">
        <v>414</v>
      </c>
      <c r="F1315" s="41" t="s">
        <v>532</v>
      </c>
      <c r="G1315" s="25" t="s">
        <v>307</v>
      </c>
      <c r="H1315" s="5">
        <f t="shared" si="135"/>
        <v>-122500</v>
      </c>
      <c r="I1315" s="20">
        <f t="shared" si="136"/>
        <v>4.9603174603174605</v>
      </c>
      <c r="K1315" t="s">
        <v>11</v>
      </c>
      <c r="M1315" s="2">
        <v>504</v>
      </c>
    </row>
    <row r="1316" spans="2:13" ht="12.75">
      <c r="B1316" s="321">
        <v>2500</v>
      </c>
      <c r="C1316" s="1" t="s">
        <v>11</v>
      </c>
      <c r="D1316" s="1" t="s">
        <v>481</v>
      </c>
      <c r="E1316" s="1" t="s">
        <v>414</v>
      </c>
      <c r="F1316" s="25" t="s">
        <v>533</v>
      </c>
      <c r="G1316" s="25" t="s">
        <v>309</v>
      </c>
      <c r="H1316" s="5">
        <f t="shared" si="135"/>
        <v>-125000</v>
      </c>
      <c r="I1316" s="20">
        <f t="shared" si="136"/>
        <v>4.9603174603174605</v>
      </c>
      <c r="K1316" t="s">
        <v>11</v>
      </c>
      <c r="M1316" s="2">
        <v>504</v>
      </c>
    </row>
    <row r="1317" spans="2:13" ht="12.75">
      <c r="B1317" s="321">
        <v>2500</v>
      </c>
      <c r="C1317" s="1" t="s">
        <v>11</v>
      </c>
      <c r="D1317" s="1" t="s">
        <v>481</v>
      </c>
      <c r="E1317" s="1" t="s">
        <v>414</v>
      </c>
      <c r="F1317" s="25" t="s">
        <v>534</v>
      </c>
      <c r="G1317" s="25" t="s">
        <v>311</v>
      </c>
      <c r="H1317" s="5">
        <f t="shared" si="135"/>
        <v>-127500</v>
      </c>
      <c r="I1317" s="20">
        <f t="shared" si="136"/>
        <v>4.9603174603174605</v>
      </c>
      <c r="K1317" t="s">
        <v>11</v>
      </c>
      <c r="M1317" s="2">
        <v>504</v>
      </c>
    </row>
    <row r="1318" spans="2:13" ht="12.75">
      <c r="B1318" s="321">
        <v>2500</v>
      </c>
      <c r="C1318" s="1" t="s">
        <v>11</v>
      </c>
      <c r="D1318" s="1" t="s">
        <v>481</v>
      </c>
      <c r="E1318" s="1" t="s">
        <v>414</v>
      </c>
      <c r="F1318" s="25" t="s">
        <v>535</v>
      </c>
      <c r="G1318" s="25" t="s">
        <v>336</v>
      </c>
      <c r="H1318" s="5">
        <f t="shared" si="135"/>
        <v>-130000</v>
      </c>
      <c r="I1318" s="20">
        <f t="shared" si="136"/>
        <v>4.9603174603174605</v>
      </c>
      <c r="K1318" t="s">
        <v>11</v>
      </c>
      <c r="M1318" s="2">
        <v>504</v>
      </c>
    </row>
    <row r="1319" spans="2:13" ht="12.75">
      <c r="B1319" s="321">
        <v>5000</v>
      </c>
      <c r="C1319" s="1" t="s">
        <v>11</v>
      </c>
      <c r="D1319" s="1" t="s">
        <v>481</v>
      </c>
      <c r="E1319" s="1" t="s">
        <v>414</v>
      </c>
      <c r="F1319" s="25" t="s">
        <v>536</v>
      </c>
      <c r="G1319" s="25" t="s">
        <v>313</v>
      </c>
      <c r="H1319" s="5">
        <f t="shared" si="135"/>
        <v>-135000</v>
      </c>
      <c r="I1319" s="20">
        <f t="shared" si="136"/>
        <v>9.920634920634921</v>
      </c>
      <c r="K1319" t="s">
        <v>11</v>
      </c>
      <c r="M1319" s="2">
        <v>504</v>
      </c>
    </row>
    <row r="1320" spans="2:13" ht="12.75">
      <c r="B1320" s="321">
        <v>7500</v>
      </c>
      <c r="C1320" s="1" t="s">
        <v>11</v>
      </c>
      <c r="D1320" s="1" t="s">
        <v>481</v>
      </c>
      <c r="E1320" s="1" t="s">
        <v>414</v>
      </c>
      <c r="F1320" s="41" t="s">
        <v>537</v>
      </c>
      <c r="G1320" s="25" t="s">
        <v>315</v>
      </c>
      <c r="H1320" s="5">
        <f t="shared" si="135"/>
        <v>-142500</v>
      </c>
      <c r="I1320" s="20">
        <f t="shared" si="136"/>
        <v>14.880952380952381</v>
      </c>
      <c r="K1320" t="s">
        <v>11</v>
      </c>
      <c r="M1320" s="2">
        <v>504</v>
      </c>
    </row>
    <row r="1321" spans="2:13" ht="12.75">
      <c r="B1321" s="318">
        <v>2500</v>
      </c>
      <c r="C1321" s="1" t="s">
        <v>11</v>
      </c>
      <c r="D1321" s="10" t="s">
        <v>481</v>
      </c>
      <c r="E1321" s="46" t="s">
        <v>538</v>
      </c>
      <c r="F1321" s="25" t="s">
        <v>539</v>
      </c>
      <c r="G1321" s="39" t="s">
        <v>14</v>
      </c>
      <c r="H1321" s="5">
        <f t="shared" si="135"/>
        <v>-145000</v>
      </c>
      <c r="I1321" s="20">
        <f t="shared" si="136"/>
        <v>4.9603174603174605</v>
      </c>
      <c r="K1321" t="s">
        <v>11</v>
      </c>
      <c r="M1321" s="2">
        <v>504</v>
      </c>
    </row>
    <row r="1322" spans="2:13" ht="12.75">
      <c r="B1322" s="321">
        <v>2500</v>
      </c>
      <c r="C1322" s="1" t="s">
        <v>11</v>
      </c>
      <c r="D1322" s="10" t="s">
        <v>481</v>
      </c>
      <c r="E1322" s="1" t="s">
        <v>538</v>
      </c>
      <c r="F1322" s="25" t="s">
        <v>540</v>
      </c>
      <c r="G1322" s="25" t="s">
        <v>19</v>
      </c>
      <c r="H1322" s="5">
        <f t="shared" si="135"/>
        <v>-147500</v>
      </c>
      <c r="I1322" s="20">
        <f t="shared" si="136"/>
        <v>4.9603174603174605</v>
      </c>
      <c r="K1322" t="s">
        <v>11</v>
      </c>
      <c r="M1322" s="2">
        <v>504</v>
      </c>
    </row>
    <row r="1323" spans="2:13" ht="12.75">
      <c r="B1323" s="321">
        <v>2500</v>
      </c>
      <c r="C1323" s="1" t="s">
        <v>11</v>
      </c>
      <c r="D1323" s="10" t="s">
        <v>481</v>
      </c>
      <c r="E1323" s="1" t="s">
        <v>538</v>
      </c>
      <c r="F1323" s="25" t="s">
        <v>541</v>
      </c>
      <c r="G1323" s="25" t="s">
        <v>21</v>
      </c>
      <c r="H1323" s="5">
        <f t="shared" si="135"/>
        <v>-150000</v>
      </c>
      <c r="I1323" s="20">
        <f t="shared" si="136"/>
        <v>4.9603174603174605</v>
      </c>
      <c r="K1323" t="s">
        <v>11</v>
      </c>
      <c r="M1323" s="2">
        <v>504</v>
      </c>
    </row>
    <row r="1324" spans="2:13" ht="12.75">
      <c r="B1324" s="321">
        <v>2500</v>
      </c>
      <c r="C1324" s="1" t="s">
        <v>11</v>
      </c>
      <c r="D1324" s="10" t="s">
        <v>481</v>
      </c>
      <c r="E1324" s="1" t="s">
        <v>538</v>
      </c>
      <c r="F1324" s="25" t="s">
        <v>542</v>
      </c>
      <c r="G1324" s="25" t="s">
        <v>25</v>
      </c>
      <c r="H1324" s="5">
        <f t="shared" si="135"/>
        <v>-152500</v>
      </c>
      <c r="I1324" s="20">
        <f t="shared" si="136"/>
        <v>4.9603174603174605</v>
      </c>
      <c r="K1324" t="s">
        <v>11</v>
      </c>
      <c r="M1324" s="2">
        <v>504</v>
      </c>
    </row>
    <row r="1325" spans="2:13" ht="12.75">
      <c r="B1325" s="321">
        <v>2500</v>
      </c>
      <c r="C1325" s="1" t="s">
        <v>11</v>
      </c>
      <c r="D1325" s="1" t="s">
        <v>481</v>
      </c>
      <c r="E1325" s="1" t="s">
        <v>538</v>
      </c>
      <c r="F1325" s="41" t="s">
        <v>543</v>
      </c>
      <c r="G1325" s="25" t="s">
        <v>27</v>
      </c>
      <c r="H1325" s="5">
        <f t="shared" si="135"/>
        <v>-155000</v>
      </c>
      <c r="I1325" s="20">
        <f t="shared" si="136"/>
        <v>4.9603174603174605</v>
      </c>
      <c r="K1325" t="s">
        <v>11</v>
      </c>
      <c r="M1325" s="2">
        <v>504</v>
      </c>
    </row>
    <row r="1326" spans="2:13" ht="12.75">
      <c r="B1326" s="321">
        <v>2500</v>
      </c>
      <c r="C1326" s="1" t="s">
        <v>11</v>
      </c>
      <c r="D1326" s="1" t="s">
        <v>481</v>
      </c>
      <c r="E1326" s="1" t="s">
        <v>538</v>
      </c>
      <c r="F1326" s="41" t="s">
        <v>544</v>
      </c>
      <c r="G1326" s="25" t="s">
        <v>71</v>
      </c>
      <c r="H1326" s="5">
        <f t="shared" si="135"/>
        <v>-157500</v>
      </c>
      <c r="I1326" s="20">
        <f t="shared" si="136"/>
        <v>4.9603174603174605</v>
      </c>
      <c r="K1326" t="s">
        <v>11</v>
      </c>
      <c r="M1326" s="2">
        <v>504</v>
      </c>
    </row>
    <row r="1327" spans="2:13" ht="12.75">
      <c r="B1327" s="321">
        <v>2500</v>
      </c>
      <c r="C1327" s="1" t="s">
        <v>11</v>
      </c>
      <c r="D1327" s="1" t="s">
        <v>481</v>
      </c>
      <c r="E1327" s="1" t="s">
        <v>538</v>
      </c>
      <c r="F1327" s="41" t="s">
        <v>545</v>
      </c>
      <c r="G1327" s="25" t="s">
        <v>73</v>
      </c>
      <c r="H1327" s="5">
        <f t="shared" si="135"/>
        <v>-160000</v>
      </c>
      <c r="I1327" s="20">
        <f t="shared" si="136"/>
        <v>4.9603174603174605</v>
      </c>
      <c r="K1327" t="s">
        <v>11</v>
      </c>
      <c r="M1327" s="2">
        <v>504</v>
      </c>
    </row>
    <row r="1328" spans="2:13" ht="12.75">
      <c r="B1328" s="321">
        <v>2500</v>
      </c>
      <c r="C1328" s="1" t="s">
        <v>11</v>
      </c>
      <c r="D1328" s="1" t="s">
        <v>481</v>
      </c>
      <c r="E1328" s="1" t="s">
        <v>538</v>
      </c>
      <c r="F1328" s="41" t="s">
        <v>546</v>
      </c>
      <c r="G1328" s="25" t="s">
        <v>89</v>
      </c>
      <c r="H1328" s="5">
        <f t="shared" si="135"/>
        <v>-162500</v>
      </c>
      <c r="I1328" s="20">
        <f t="shared" si="136"/>
        <v>4.9603174603174605</v>
      </c>
      <c r="K1328" t="s">
        <v>11</v>
      </c>
      <c r="M1328" s="2">
        <v>504</v>
      </c>
    </row>
    <row r="1329" spans="2:13" ht="12.75">
      <c r="B1329" s="321">
        <v>2500</v>
      </c>
      <c r="C1329" s="1" t="s">
        <v>11</v>
      </c>
      <c r="D1329" s="1" t="s">
        <v>481</v>
      </c>
      <c r="E1329" s="1" t="s">
        <v>538</v>
      </c>
      <c r="F1329" s="25" t="s">
        <v>547</v>
      </c>
      <c r="G1329" s="25" t="s">
        <v>90</v>
      </c>
      <c r="H1329" s="5">
        <f t="shared" si="135"/>
        <v>-165000</v>
      </c>
      <c r="I1329" s="20">
        <f t="shared" si="136"/>
        <v>4.9603174603174605</v>
      </c>
      <c r="K1329" t="s">
        <v>11</v>
      </c>
      <c r="M1329" s="2">
        <v>504</v>
      </c>
    </row>
    <row r="1330" spans="2:13" ht="12.75">
      <c r="B1330" s="321">
        <v>2500</v>
      </c>
      <c r="C1330" s="1" t="s">
        <v>11</v>
      </c>
      <c r="D1330" s="1" t="s">
        <v>481</v>
      </c>
      <c r="E1330" s="1" t="s">
        <v>538</v>
      </c>
      <c r="F1330" s="25" t="s">
        <v>548</v>
      </c>
      <c r="G1330" s="25" t="s">
        <v>137</v>
      </c>
      <c r="H1330" s="5">
        <f t="shared" si="135"/>
        <v>-167500</v>
      </c>
      <c r="I1330" s="20">
        <f t="shared" si="136"/>
        <v>4.9603174603174605</v>
      </c>
      <c r="K1330" t="s">
        <v>11</v>
      </c>
      <c r="M1330" s="2">
        <v>504</v>
      </c>
    </row>
    <row r="1331" spans="2:13" ht="12.75">
      <c r="B1331" s="321">
        <v>2500</v>
      </c>
      <c r="C1331" s="1" t="s">
        <v>11</v>
      </c>
      <c r="D1331" s="1" t="s">
        <v>481</v>
      </c>
      <c r="E1331" s="1" t="s">
        <v>538</v>
      </c>
      <c r="F1331" s="25" t="s">
        <v>549</v>
      </c>
      <c r="G1331" s="25" t="s">
        <v>92</v>
      </c>
      <c r="H1331" s="5">
        <f t="shared" si="135"/>
        <v>-170000</v>
      </c>
      <c r="I1331" s="20">
        <f t="shared" si="136"/>
        <v>4.9603174603174605</v>
      </c>
      <c r="K1331" t="s">
        <v>11</v>
      </c>
      <c r="M1331" s="2">
        <v>504</v>
      </c>
    </row>
    <row r="1332" spans="2:13" ht="12.75">
      <c r="B1332" s="321">
        <v>2500</v>
      </c>
      <c r="C1332" s="1" t="s">
        <v>11</v>
      </c>
      <c r="D1332" s="1" t="s">
        <v>481</v>
      </c>
      <c r="E1332" s="1" t="s">
        <v>538</v>
      </c>
      <c r="F1332" s="25" t="s">
        <v>550</v>
      </c>
      <c r="G1332" s="25" t="s">
        <v>123</v>
      </c>
      <c r="H1332" s="5">
        <f t="shared" si="135"/>
        <v>-172500</v>
      </c>
      <c r="I1332" s="20">
        <f t="shared" si="136"/>
        <v>4.9603174603174605</v>
      </c>
      <c r="K1332" t="s">
        <v>11</v>
      </c>
      <c r="M1332" s="2">
        <v>504</v>
      </c>
    </row>
    <row r="1333" spans="2:13" ht="12.75">
      <c r="B1333" s="321">
        <v>2500</v>
      </c>
      <c r="C1333" s="1" t="s">
        <v>11</v>
      </c>
      <c r="D1333" s="1" t="s">
        <v>481</v>
      </c>
      <c r="E1333" s="1" t="s">
        <v>538</v>
      </c>
      <c r="F1333" s="25" t="s">
        <v>551</v>
      </c>
      <c r="G1333" s="25" t="s">
        <v>224</v>
      </c>
      <c r="H1333" s="5">
        <f aca="true" t="shared" si="137" ref="H1333:H1379">H1332-B1333</f>
        <v>-175000</v>
      </c>
      <c r="I1333" s="20">
        <f aca="true" t="shared" si="138" ref="I1333:I1379">+B1333/M1333</f>
        <v>4.9603174603174605</v>
      </c>
      <c r="K1333" t="s">
        <v>11</v>
      </c>
      <c r="M1333" s="2">
        <v>504</v>
      </c>
    </row>
    <row r="1334" spans="2:13" ht="12.75">
      <c r="B1334" s="321">
        <v>2500</v>
      </c>
      <c r="C1334" s="1" t="s">
        <v>11</v>
      </c>
      <c r="D1334" s="1" t="s">
        <v>481</v>
      </c>
      <c r="E1334" s="1" t="s">
        <v>538</v>
      </c>
      <c r="F1334" s="25" t="s">
        <v>552</v>
      </c>
      <c r="G1334" s="25" t="s">
        <v>227</v>
      </c>
      <c r="H1334" s="5">
        <f t="shared" si="137"/>
        <v>-177500</v>
      </c>
      <c r="I1334" s="20">
        <f t="shared" si="138"/>
        <v>4.9603174603174605</v>
      </c>
      <c r="K1334" t="s">
        <v>11</v>
      </c>
      <c r="M1334" s="2">
        <v>504</v>
      </c>
    </row>
    <row r="1335" spans="2:13" ht="12.75">
      <c r="B1335" s="321">
        <v>2500</v>
      </c>
      <c r="C1335" s="1" t="s">
        <v>11</v>
      </c>
      <c r="D1335" s="1" t="s">
        <v>481</v>
      </c>
      <c r="E1335" s="1" t="s">
        <v>538</v>
      </c>
      <c r="F1335" s="41" t="s">
        <v>553</v>
      </c>
      <c r="G1335" s="25" t="s">
        <v>230</v>
      </c>
      <c r="H1335" s="5">
        <f t="shared" si="137"/>
        <v>-180000</v>
      </c>
      <c r="I1335" s="20">
        <f t="shared" si="138"/>
        <v>4.9603174603174605</v>
      </c>
      <c r="K1335" t="s">
        <v>11</v>
      </c>
      <c r="M1335" s="2">
        <v>504</v>
      </c>
    </row>
    <row r="1336" spans="2:13" ht="12.75">
      <c r="B1336" s="321">
        <v>2500</v>
      </c>
      <c r="C1336" s="1" t="s">
        <v>11</v>
      </c>
      <c r="D1336" s="1" t="s">
        <v>481</v>
      </c>
      <c r="E1336" s="1" t="s">
        <v>538</v>
      </c>
      <c r="F1336" s="41" t="s">
        <v>554</v>
      </c>
      <c r="G1336" s="25" t="s">
        <v>232</v>
      </c>
      <c r="H1336" s="5">
        <f t="shared" si="137"/>
        <v>-182500</v>
      </c>
      <c r="I1336" s="20">
        <f t="shared" si="138"/>
        <v>4.9603174603174605</v>
      </c>
      <c r="K1336" t="s">
        <v>11</v>
      </c>
      <c r="M1336" s="2">
        <v>504</v>
      </c>
    </row>
    <row r="1337" spans="2:13" ht="12.75">
      <c r="B1337" s="321">
        <v>2500</v>
      </c>
      <c r="C1337" s="1" t="s">
        <v>11</v>
      </c>
      <c r="D1337" s="1" t="s">
        <v>481</v>
      </c>
      <c r="E1337" s="1" t="s">
        <v>538</v>
      </c>
      <c r="F1337" s="41" t="s">
        <v>555</v>
      </c>
      <c r="G1337" s="25" t="s">
        <v>279</v>
      </c>
      <c r="H1337" s="5">
        <f t="shared" si="137"/>
        <v>-185000</v>
      </c>
      <c r="I1337" s="20">
        <f t="shared" si="138"/>
        <v>4.9603174603174605</v>
      </c>
      <c r="K1337" t="s">
        <v>11</v>
      </c>
      <c r="M1337" s="2">
        <v>504</v>
      </c>
    </row>
    <row r="1338" spans="2:13" ht="12.75">
      <c r="B1338" s="321">
        <v>2500</v>
      </c>
      <c r="C1338" s="1" t="s">
        <v>11</v>
      </c>
      <c r="D1338" s="1" t="s">
        <v>481</v>
      </c>
      <c r="E1338" s="1" t="s">
        <v>538</v>
      </c>
      <c r="F1338" s="41" t="s">
        <v>556</v>
      </c>
      <c r="G1338" s="25" t="s">
        <v>236</v>
      </c>
      <c r="H1338" s="5">
        <f t="shared" si="137"/>
        <v>-187500</v>
      </c>
      <c r="I1338" s="20">
        <f t="shared" si="138"/>
        <v>4.9603174603174605</v>
      </c>
      <c r="K1338" t="s">
        <v>11</v>
      </c>
      <c r="M1338" s="2">
        <v>504</v>
      </c>
    </row>
    <row r="1339" spans="2:13" ht="12.75">
      <c r="B1339" s="321">
        <v>2500</v>
      </c>
      <c r="C1339" s="1" t="s">
        <v>11</v>
      </c>
      <c r="D1339" s="1" t="s">
        <v>481</v>
      </c>
      <c r="E1339" s="1" t="s">
        <v>538</v>
      </c>
      <c r="F1339" s="41" t="s">
        <v>557</v>
      </c>
      <c r="G1339" s="25" t="s">
        <v>238</v>
      </c>
      <c r="H1339" s="5">
        <f t="shared" si="137"/>
        <v>-190000</v>
      </c>
      <c r="I1339" s="20">
        <f t="shared" si="138"/>
        <v>4.9603174603174605</v>
      </c>
      <c r="K1339" t="s">
        <v>11</v>
      </c>
      <c r="M1339" s="2">
        <v>504</v>
      </c>
    </row>
    <row r="1340" spans="2:13" ht="12.75">
      <c r="B1340" s="321">
        <v>2500</v>
      </c>
      <c r="C1340" s="1" t="s">
        <v>11</v>
      </c>
      <c r="D1340" s="1" t="s">
        <v>481</v>
      </c>
      <c r="E1340" s="1" t="s">
        <v>538</v>
      </c>
      <c r="F1340" s="41" t="s">
        <v>558</v>
      </c>
      <c r="G1340" s="25" t="s">
        <v>249</v>
      </c>
      <c r="H1340" s="5">
        <f t="shared" si="137"/>
        <v>-192500</v>
      </c>
      <c r="I1340" s="20">
        <f t="shared" si="138"/>
        <v>4.9603174603174605</v>
      </c>
      <c r="K1340" t="s">
        <v>11</v>
      </c>
      <c r="M1340" s="2">
        <v>504</v>
      </c>
    </row>
    <row r="1341" spans="2:13" ht="12.75">
      <c r="B1341" s="321">
        <v>2500</v>
      </c>
      <c r="C1341" s="1" t="s">
        <v>11</v>
      </c>
      <c r="D1341" s="1" t="s">
        <v>481</v>
      </c>
      <c r="E1341" s="1" t="s">
        <v>538</v>
      </c>
      <c r="F1341" s="41" t="s">
        <v>559</v>
      </c>
      <c r="G1341" s="25" t="s">
        <v>307</v>
      </c>
      <c r="H1341" s="5">
        <f t="shared" si="137"/>
        <v>-195000</v>
      </c>
      <c r="I1341" s="20">
        <f t="shared" si="138"/>
        <v>4.9603174603174605</v>
      </c>
      <c r="K1341" t="s">
        <v>11</v>
      </c>
      <c r="M1341" s="2">
        <v>504</v>
      </c>
    </row>
    <row r="1342" spans="2:13" ht="12.75">
      <c r="B1342" s="321">
        <v>2500</v>
      </c>
      <c r="C1342" s="1" t="s">
        <v>11</v>
      </c>
      <c r="D1342" s="1" t="s">
        <v>481</v>
      </c>
      <c r="E1342" s="1" t="s">
        <v>538</v>
      </c>
      <c r="F1342" s="25" t="s">
        <v>560</v>
      </c>
      <c r="G1342" s="25" t="s">
        <v>309</v>
      </c>
      <c r="H1342" s="5">
        <f t="shared" si="137"/>
        <v>-197500</v>
      </c>
      <c r="I1342" s="20">
        <f t="shared" si="138"/>
        <v>4.9603174603174605</v>
      </c>
      <c r="K1342" t="s">
        <v>11</v>
      </c>
      <c r="M1342" s="2">
        <v>504</v>
      </c>
    </row>
    <row r="1343" spans="2:13" ht="12.75">
      <c r="B1343" s="321">
        <v>2500</v>
      </c>
      <c r="C1343" s="1" t="s">
        <v>11</v>
      </c>
      <c r="D1343" s="1" t="s">
        <v>481</v>
      </c>
      <c r="E1343" s="1" t="s">
        <v>538</v>
      </c>
      <c r="F1343" s="25" t="s">
        <v>561</v>
      </c>
      <c r="G1343" s="25" t="s">
        <v>311</v>
      </c>
      <c r="H1343" s="5">
        <f t="shared" si="137"/>
        <v>-200000</v>
      </c>
      <c r="I1343" s="20">
        <f t="shared" si="138"/>
        <v>4.9603174603174605</v>
      </c>
      <c r="K1343" t="s">
        <v>11</v>
      </c>
      <c r="M1343" s="2">
        <v>504</v>
      </c>
    </row>
    <row r="1344" spans="2:13" ht="12.75">
      <c r="B1344" s="321">
        <v>2500</v>
      </c>
      <c r="C1344" s="1" t="s">
        <v>11</v>
      </c>
      <c r="D1344" s="1" t="s">
        <v>481</v>
      </c>
      <c r="E1344" s="1" t="s">
        <v>538</v>
      </c>
      <c r="F1344" s="25" t="s">
        <v>562</v>
      </c>
      <c r="G1344" s="25" t="s">
        <v>313</v>
      </c>
      <c r="H1344" s="5">
        <f t="shared" si="137"/>
        <v>-202500</v>
      </c>
      <c r="I1344" s="20">
        <f t="shared" si="138"/>
        <v>4.9603174603174605</v>
      </c>
      <c r="K1344" t="s">
        <v>11</v>
      </c>
      <c r="M1344" s="2">
        <v>504</v>
      </c>
    </row>
    <row r="1345" spans="2:13" ht="12.75">
      <c r="B1345" s="321">
        <v>2500</v>
      </c>
      <c r="C1345" s="1" t="s">
        <v>11</v>
      </c>
      <c r="D1345" s="1" t="s">
        <v>481</v>
      </c>
      <c r="E1345" s="1" t="s">
        <v>538</v>
      </c>
      <c r="F1345" s="41" t="s">
        <v>563</v>
      </c>
      <c r="G1345" s="25" t="s">
        <v>315</v>
      </c>
      <c r="H1345" s="5">
        <f t="shared" si="137"/>
        <v>-205000</v>
      </c>
      <c r="I1345" s="20">
        <f t="shared" si="138"/>
        <v>4.9603174603174605</v>
      </c>
      <c r="K1345" t="s">
        <v>11</v>
      </c>
      <c r="M1345" s="2">
        <v>504</v>
      </c>
    </row>
    <row r="1346" spans="2:13" ht="12.75">
      <c r="B1346" s="321">
        <v>5000</v>
      </c>
      <c r="C1346" s="1" t="s">
        <v>11</v>
      </c>
      <c r="D1346" s="10" t="s">
        <v>481</v>
      </c>
      <c r="E1346" s="1" t="s">
        <v>564</v>
      </c>
      <c r="F1346" s="25" t="s">
        <v>565</v>
      </c>
      <c r="G1346" s="39" t="s">
        <v>14</v>
      </c>
      <c r="H1346" s="5">
        <f t="shared" si="137"/>
        <v>-210000</v>
      </c>
      <c r="I1346" s="20">
        <f t="shared" si="138"/>
        <v>9.920634920634921</v>
      </c>
      <c r="K1346" t="s">
        <v>11</v>
      </c>
      <c r="M1346" s="2">
        <v>504</v>
      </c>
    </row>
    <row r="1347" spans="2:13" ht="12.75">
      <c r="B1347" s="321">
        <v>5000</v>
      </c>
      <c r="C1347" s="1" t="s">
        <v>11</v>
      </c>
      <c r="D1347" s="10" t="s">
        <v>481</v>
      </c>
      <c r="E1347" s="1" t="s">
        <v>564</v>
      </c>
      <c r="F1347" s="25" t="s">
        <v>566</v>
      </c>
      <c r="G1347" s="25" t="s">
        <v>19</v>
      </c>
      <c r="H1347" s="5">
        <f t="shared" si="137"/>
        <v>-215000</v>
      </c>
      <c r="I1347" s="20">
        <f t="shared" si="138"/>
        <v>9.920634920634921</v>
      </c>
      <c r="K1347" t="s">
        <v>11</v>
      </c>
      <c r="M1347" s="2">
        <v>504</v>
      </c>
    </row>
    <row r="1348" spans="2:13" ht="12.75">
      <c r="B1348" s="321">
        <v>5000</v>
      </c>
      <c r="C1348" s="1" t="s">
        <v>11</v>
      </c>
      <c r="D1348" s="10" t="s">
        <v>481</v>
      </c>
      <c r="E1348" s="1" t="s">
        <v>564</v>
      </c>
      <c r="F1348" s="25" t="s">
        <v>567</v>
      </c>
      <c r="G1348" s="25" t="s">
        <v>21</v>
      </c>
      <c r="H1348" s="5">
        <f t="shared" si="137"/>
        <v>-220000</v>
      </c>
      <c r="I1348" s="20">
        <f t="shared" si="138"/>
        <v>9.920634920634921</v>
      </c>
      <c r="K1348" t="s">
        <v>11</v>
      </c>
      <c r="M1348" s="2">
        <v>504</v>
      </c>
    </row>
    <row r="1349" spans="2:13" ht="12.75">
      <c r="B1349" s="321">
        <v>5000</v>
      </c>
      <c r="C1349" s="1" t="s">
        <v>11</v>
      </c>
      <c r="D1349" s="10" t="s">
        <v>481</v>
      </c>
      <c r="E1349" s="1" t="s">
        <v>564</v>
      </c>
      <c r="F1349" s="25" t="s">
        <v>568</v>
      </c>
      <c r="G1349" s="25" t="s">
        <v>25</v>
      </c>
      <c r="H1349" s="5">
        <f t="shared" si="137"/>
        <v>-225000</v>
      </c>
      <c r="I1349" s="20">
        <f t="shared" si="138"/>
        <v>9.920634920634921</v>
      </c>
      <c r="K1349" t="s">
        <v>11</v>
      </c>
      <c r="M1349" s="2">
        <v>504</v>
      </c>
    </row>
    <row r="1350" spans="2:13" ht="12.75">
      <c r="B1350" s="321">
        <v>5000</v>
      </c>
      <c r="C1350" s="1" t="s">
        <v>11</v>
      </c>
      <c r="D1350" s="1" t="s">
        <v>481</v>
      </c>
      <c r="E1350" s="1" t="s">
        <v>564</v>
      </c>
      <c r="F1350" s="41" t="s">
        <v>569</v>
      </c>
      <c r="G1350" s="25" t="s">
        <v>27</v>
      </c>
      <c r="H1350" s="5">
        <f t="shared" si="137"/>
        <v>-230000</v>
      </c>
      <c r="I1350" s="20">
        <f t="shared" si="138"/>
        <v>9.920634920634921</v>
      </c>
      <c r="K1350" t="s">
        <v>11</v>
      </c>
      <c r="M1350" s="2">
        <v>504</v>
      </c>
    </row>
    <row r="1351" spans="2:13" ht="12.75">
      <c r="B1351" s="321">
        <v>5000</v>
      </c>
      <c r="C1351" s="1" t="s">
        <v>11</v>
      </c>
      <c r="D1351" s="1" t="s">
        <v>481</v>
      </c>
      <c r="E1351" s="1" t="s">
        <v>564</v>
      </c>
      <c r="F1351" s="41" t="s">
        <v>570</v>
      </c>
      <c r="G1351" s="25" t="s">
        <v>71</v>
      </c>
      <c r="H1351" s="5">
        <f t="shared" si="137"/>
        <v>-235000</v>
      </c>
      <c r="I1351" s="20">
        <f t="shared" si="138"/>
        <v>9.920634920634921</v>
      </c>
      <c r="K1351" t="s">
        <v>11</v>
      </c>
      <c r="M1351" s="2">
        <v>504</v>
      </c>
    </row>
    <row r="1352" spans="2:13" ht="12.75">
      <c r="B1352" s="321">
        <v>5000</v>
      </c>
      <c r="C1352" s="1" t="s">
        <v>11</v>
      </c>
      <c r="D1352" s="1" t="s">
        <v>481</v>
      </c>
      <c r="E1352" s="1" t="s">
        <v>564</v>
      </c>
      <c r="F1352" s="41" t="s">
        <v>571</v>
      </c>
      <c r="G1352" s="25" t="s">
        <v>73</v>
      </c>
      <c r="H1352" s="5">
        <f t="shared" si="137"/>
        <v>-240000</v>
      </c>
      <c r="I1352" s="20">
        <f t="shared" si="138"/>
        <v>9.920634920634921</v>
      </c>
      <c r="K1352" t="s">
        <v>11</v>
      </c>
      <c r="M1352" s="2">
        <v>504</v>
      </c>
    </row>
    <row r="1353" spans="2:13" ht="12.75">
      <c r="B1353" s="321">
        <v>5000</v>
      </c>
      <c r="C1353" s="1" t="s">
        <v>11</v>
      </c>
      <c r="D1353" s="1" t="s">
        <v>481</v>
      </c>
      <c r="E1353" s="1" t="s">
        <v>564</v>
      </c>
      <c r="F1353" s="41" t="s">
        <v>572</v>
      </c>
      <c r="G1353" s="25" t="s">
        <v>89</v>
      </c>
      <c r="H1353" s="5">
        <f t="shared" si="137"/>
        <v>-245000</v>
      </c>
      <c r="I1353" s="20">
        <f t="shared" si="138"/>
        <v>9.920634920634921</v>
      </c>
      <c r="K1353" t="s">
        <v>11</v>
      </c>
      <c r="M1353" s="2">
        <v>504</v>
      </c>
    </row>
    <row r="1354" spans="2:13" ht="12.75">
      <c r="B1354" s="321">
        <v>5000</v>
      </c>
      <c r="C1354" s="1" t="s">
        <v>11</v>
      </c>
      <c r="D1354" s="1" t="s">
        <v>481</v>
      </c>
      <c r="E1354" s="1" t="s">
        <v>564</v>
      </c>
      <c r="F1354" s="25" t="s">
        <v>573</v>
      </c>
      <c r="G1354" s="25" t="s">
        <v>90</v>
      </c>
      <c r="H1354" s="5">
        <f t="shared" si="137"/>
        <v>-250000</v>
      </c>
      <c r="I1354" s="20">
        <f t="shared" si="138"/>
        <v>9.920634920634921</v>
      </c>
      <c r="K1354" t="s">
        <v>11</v>
      </c>
      <c r="M1354" s="2">
        <v>504</v>
      </c>
    </row>
    <row r="1355" spans="2:13" ht="12.75">
      <c r="B1355" s="321">
        <v>5000</v>
      </c>
      <c r="C1355" s="1" t="s">
        <v>11</v>
      </c>
      <c r="D1355" s="1" t="s">
        <v>481</v>
      </c>
      <c r="E1355" s="1" t="s">
        <v>564</v>
      </c>
      <c r="F1355" s="25" t="s">
        <v>574</v>
      </c>
      <c r="G1355" s="25" t="s">
        <v>91</v>
      </c>
      <c r="H1355" s="5">
        <f t="shared" si="137"/>
        <v>-255000</v>
      </c>
      <c r="I1355" s="20">
        <f t="shared" si="138"/>
        <v>9.920634920634921</v>
      </c>
      <c r="K1355" t="s">
        <v>11</v>
      </c>
      <c r="M1355" s="2">
        <v>504</v>
      </c>
    </row>
    <row r="1356" spans="2:13" ht="12.75">
      <c r="B1356" s="321">
        <v>5000</v>
      </c>
      <c r="C1356" s="1" t="s">
        <v>11</v>
      </c>
      <c r="D1356" s="1" t="s">
        <v>481</v>
      </c>
      <c r="E1356" s="1" t="s">
        <v>564</v>
      </c>
      <c r="F1356" s="25" t="s">
        <v>575</v>
      </c>
      <c r="G1356" s="25" t="s">
        <v>137</v>
      </c>
      <c r="H1356" s="5">
        <f t="shared" si="137"/>
        <v>-260000</v>
      </c>
      <c r="I1356" s="20">
        <f t="shared" si="138"/>
        <v>9.920634920634921</v>
      </c>
      <c r="K1356" t="s">
        <v>11</v>
      </c>
      <c r="M1356" s="2">
        <v>504</v>
      </c>
    </row>
    <row r="1357" spans="2:13" ht="12.75">
      <c r="B1357" s="472">
        <v>5000</v>
      </c>
      <c r="C1357" s="1" t="s">
        <v>11</v>
      </c>
      <c r="D1357" s="1" t="s">
        <v>481</v>
      </c>
      <c r="E1357" s="1" t="s">
        <v>564</v>
      </c>
      <c r="F1357" s="25" t="s">
        <v>576</v>
      </c>
      <c r="G1357" s="25" t="s">
        <v>92</v>
      </c>
      <c r="H1357" s="5">
        <f t="shared" si="137"/>
        <v>-265000</v>
      </c>
      <c r="I1357" s="20">
        <f t="shared" si="138"/>
        <v>9.920634920634921</v>
      </c>
      <c r="K1357" t="s">
        <v>11</v>
      </c>
      <c r="M1357" s="2">
        <v>504</v>
      </c>
    </row>
    <row r="1358" spans="2:13" ht="12.75">
      <c r="B1358" s="321">
        <v>2500</v>
      </c>
      <c r="C1358" s="1" t="s">
        <v>11</v>
      </c>
      <c r="D1358" s="10" t="s">
        <v>481</v>
      </c>
      <c r="E1358" s="1" t="s">
        <v>577</v>
      </c>
      <c r="F1358" s="25" t="s">
        <v>578</v>
      </c>
      <c r="G1358" s="25" t="s">
        <v>14</v>
      </c>
      <c r="H1358" s="5">
        <f t="shared" si="137"/>
        <v>-267500</v>
      </c>
      <c r="I1358" s="20">
        <f t="shared" si="138"/>
        <v>4.9603174603174605</v>
      </c>
      <c r="K1358" t="s">
        <v>11</v>
      </c>
      <c r="M1358" s="2">
        <v>504</v>
      </c>
    </row>
    <row r="1359" spans="2:13" ht="12.75">
      <c r="B1359" s="321">
        <v>2500</v>
      </c>
      <c r="C1359" s="1" t="s">
        <v>11</v>
      </c>
      <c r="D1359" s="10" t="s">
        <v>481</v>
      </c>
      <c r="E1359" s="1" t="s">
        <v>577</v>
      </c>
      <c r="F1359" s="25" t="s">
        <v>579</v>
      </c>
      <c r="G1359" s="25" t="s">
        <v>25</v>
      </c>
      <c r="H1359" s="5">
        <f t="shared" si="137"/>
        <v>-270000</v>
      </c>
      <c r="I1359" s="20">
        <f t="shared" si="138"/>
        <v>4.9603174603174605</v>
      </c>
      <c r="K1359" t="s">
        <v>11</v>
      </c>
      <c r="M1359" s="2">
        <v>504</v>
      </c>
    </row>
    <row r="1360" spans="2:13" ht="12.75">
      <c r="B1360" s="321">
        <v>2500</v>
      </c>
      <c r="C1360" s="1" t="s">
        <v>11</v>
      </c>
      <c r="D1360" s="1" t="s">
        <v>481</v>
      </c>
      <c r="E1360" s="1" t="s">
        <v>577</v>
      </c>
      <c r="F1360" s="41" t="s">
        <v>580</v>
      </c>
      <c r="G1360" s="25" t="s">
        <v>73</v>
      </c>
      <c r="H1360" s="5">
        <f t="shared" si="137"/>
        <v>-272500</v>
      </c>
      <c r="I1360" s="20">
        <f t="shared" si="138"/>
        <v>4.9603174603174605</v>
      </c>
      <c r="K1360" t="s">
        <v>11</v>
      </c>
      <c r="M1360" s="2">
        <v>504</v>
      </c>
    </row>
    <row r="1361" spans="2:13" ht="12.75">
      <c r="B1361" s="321">
        <v>2500</v>
      </c>
      <c r="C1361" s="1" t="s">
        <v>11</v>
      </c>
      <c r="D1361" s="1" t="s">
        <v>481</v>
      </c>
      <c r="E1361" s="1" t="s">
        <v>577</v>
      </c>
      <c r="F1361" s="41" t="s">
        <v>581</v>
      </c>
      <c r="G1361" s="25" t="s">
        <v>89</v>
      </c>
      <c r="H1361" s="5">
        <f t="shared" si="137"/>
        <v>-275000</v>
      </c>
      <c r="I1361" s="20">
        <f t="shared" si="138"/>
        <v>4.9603174603174605</v>
      </c>
      <c r="K1361" t="s">
        <v>11</v>
      </c>
      <c r="M1361" s="2">
        <v>504</v>
      </c>
    </row>
    <row r="1362" spans="2:13" ht="12.75">
      <c r="B1362" s="321">
        <v>2500</v>
      </c>
      <c r="C1362" s="1" t="s">
        <v>11</v>
      </c>
      <c r="D1362" s="1" t="s">
        <v>481</v>
      </c>
      <c r="E1362" s="1" t="s">
        <v>577</v>
      </c>
      <c r="F1362" s="25" t="s">
        <v>582</v>
      </c>
      <c r="G1362" s="25" t="s">
        <v>90</v>
      </c>
      <c r="H1362" s="5">
        <f t="shared" si="137"/>
        <v>-277500</v>
      </c>
      <c r="I1362" s="20">
        <f t="shared" si="138"/>
        <v>4.9603174603174605</v>
      </c>
      <c r="K1362" t="s">
        <v>11</v>
      </c>
      <c r="M1362" s="2">
        <v>504</v>
      </c>
    </row>
    <row r="1363" spans="2:13" ht="12.75">
      <c r="B1363" s="321">
        <v>2500</v>
      </c>
      <c r="C1363" s="1" t="s">
        <v>11</v>
      </c>
      <c r="D1363" s="1" t="s">
        <v>481</v>
      </c>
      <c r="E1363" s="1" t="s">
        <v>577</v>
      </c>
      <c r="F1363" s="25" t="s">
        <v>583</v>
      </c>
      <c r="G1363" s="25" t="s">
        <v>91</v>
      </c>
      <c r="H1363" s="5">
        <f t="shared" si="137"/>
        <v>-280000</v>
      </c>
      <c r="I1363" s="20">
        <f t="shared" si="138"/>
        <v>4.9603174603174605</v>
      </c>
      <c r="K1363" t="s">
        <v>11</v>
      </c>
      <c r="M1363" s="2">
        <v>504</v>
      </c>
    </row>
    <row r="1364" spans="2:13" ht="12.75">
      <c r="B1364" s="321">
        <v>2500</v>
      </c>
      <c r="C1364" s="1" t="s">
        <v>11</v>
      </c>
      <c r="D1364" s="1" t="s">
        <v>481</v>
      </c>
      <c r="E1364" s="1" t="s">
        <v>577</v>
      </c>
      <c r="F1364" s="25" t="s">
        <v>584</v>
      </c>
      <c r="G1364" s="25" t="s">
        <v>123</v>
      </c>
      <c r="H1364" s="5">
        <f t="shared" si="137"/>
        <v>-282500</v>
      </c>
      <c r="I1364" s="20">
        <f t="shared" si="138"/>
        <v>4.9603174603174605</v>
      </c>
      <c r="K1364" t="s">
        <v>11</v>
      </c>
      <c r="M1364" s="2">
        <v>504</v>
      </c>
    </row>
    <row r="1365" spans="2:13" ht="12.75">
      <c r="B1365" s="321">
        <v>2500</v>
      </c>
      <c r="C1365" s="1" t="s">
        <v>11</v>
      </c>
      <c r="D1365" s="1" t="s">
        <v>481</v>
      </c>
      <c r="E1365" s="1" t="s">
        <v>577</v>
      </c>
      <c r="F1365" s="25" t="s">
        <v>585</v>
      </c>
      <c r="G1365" s="25" t="s">
        <v>224</v>
      </c>
      <c r="H1365" s="5">
        <f t="shared" si="137"/>
        <v>-285000</v>
      </c>
      <c r="I1365" s="20">
        <f t="shared" si="138"/>
        <v>4.9603174603174605</v>
      </c>
      <c r="K1365" t="s">
        <v>11</v>
      </c>
      <c r="M1365" s="2">
        <v>504</v>
      </c>
    </row>
    <row r="1366" spans="2:13" ht="12.75">
      <c r="B1366" s="321">
        <v>2500</v>
      </c>
      <c r="C1366" s="1" t="s">
        <v>11</v>
      </c>
      <c r="D1366" s="1" t="s">
        <v>481</v>
      </c>
      <c r="E1366" s="1" t="s">
        <v>577</v>
      </c>
      <c r="F1366" s="41" t="s">
        <v>586</v>
      </c>
      <c r="G1366" s="25" t="s">
        <v>232</v>
      </c>
      <c r="H1366" s="5">
        <f t="shared" si="137"/>
        <v>-287500</v>
      </c>
      <c r="I1366" s="20">
        <f t="shared" si="138"/>
        <v>4.9603174603174605</v>
      </c>
      <c r="K1366" t="s">
        <v>11</v>
      </c>
      <c r="M1366" s="2">
        <v>504</v>
      </c>
    </row>
    <row r="1367" spans="2:13" ht="12.75">
      <c r="B1367" s="321">
        <v>2500</v>
      </c>
      <c r="C1367" s="1" t="s">
        <v>11</v>
      </c>
      <c r="D1367" s="1" t="s">
        <v>481</v>
      </c>
      <c r="E1367" s="1" t="s">
        <v>577</v>
      </c>
      <c r="F1367" s="41" t="s">
        <v>587</v>
      </c>
      <c r="G1367" s="25" t="s">
        <v>236</v>
      </c>
      <c r="H1367" s="5">
        <f t="shared" si="137"/>
        <v>-290000</v>
      </c>
      <c r="I1367" s="20">
        <f t="shared" si="138"/>
        <v>4.9603174603174605</v>
      </c>
      <c r="K1367" t="s">
        <v>11</v>
      </c>
      <c r="M1367" s="2">
        <v>504</v>
      </c>
    </row>
    <row r="1368" spans="2:13" ht="12.75">
      <c r="B1368" s="321">
        <v>2500</v>
      </c>
      <c r="C1368" s="1" t="s">
        <v>11</v>
      </c>
      <c r="D1368" s="1" t="s">
        <v>481</v>
      </c>
      <c r="E1368" s="1" t="s">
        <v>577</v>
      </c>
      <c r="F1368" s="41" t="s">
        <v>588</v>
      </c>
      <c r="G1368" s="25" t="s">
        <v>238</v>
      </c>
      <c r="H1368" s="5">
        <f t="shared" si="137"/>
        <v>-292500</v>
      </c>
      <c r="I1368" s="20">
        <f t="shared" si="138"/>
        <v>4.9603174603174605</v>
      </c>
      <c r="K1368" t="s">
        <v>11</v>
      </c>
      <c r="M1368" s="2">
        <v>504</v>
      </c>
    </row>
    <row r="1369" spans="2:13" ht="12.75">
      <c r="B1369" s="321">
        <v>2500</v>
      </c>
      <c r="C1369" s="1" t="s">
        <v>11</v>
      </c>
      <c r="D1369" s="1" t="s">
        <v>481</v>
      </c>
      <c r="E1369" s="1" t="s">
        <v>577</v>
      </c>
      <c r="F1369" s="41" t="s">
        <v>589</v>
      </c>
      <c r="G1369" s="25" t="s">
        <v>249</v>
      </c>
      <c r="H1369" s="5">
        <f t="shared" si="137"/>
        <v>-295000</v>
      </c>
      <c r="I1369" s="20">
        <f t="shared" si="138"/>
        <v>4.9603174603174605</v>
      </c>
      <c r="K1369" t="s">
        <v>11</v>
      </c>
      <c r="M1369" s="2">
        <v>504</v>
      </c>
    </row>
    <row r="1370" spans="2:13" ht="12.75">
      <c r="B1370" s="321">
        <v>2500</v>
      </c>
      <c r="C1370" s="1" t="s">
        <v>11</v>
      </c>
      <c r="D1370" s="1" t="s">
        <v>481</v>
      </c>
      <c r="E1370" s="1" t="s">
        <v>577</v>
      </c>
      <c r="F1370" s="64" t="s">
        <v>590</v>
      </c>
      <c r="G1370" s="25" t="s">
        <v>307</v>
      </c>
      <c r="H1370" s="5">
        <f t="shared" si="137"/>
        <v>-297500</v>
      </c>
      <c r="I1370" s="20">
        <f t="shared" si="138"/>
        <v>4.9603174603174605</v>
      </c>
      <c r="K1370" t="s">
        <v>11</v>
      </c>
      <c r="M1370" s="2">
        <v>504</v>
      </c>
    </row>
    <row r="1371" spans="2:13" ht="12.75">
      <c r="B1371" s="321">
        <v>2500</v>
      </c>
      <c r="C1371" s="1" t="s">
        <v>11</v>
      </c>
      <c r="D1371" s="1" t="s">
        <v>481</v>
      </c>
      <c r="E1371" s="1" t="s">
        <v>577</v>
      </c>
      <c r="F1371" s="25" t="s">
        <v>591</v>
      </c>
      <c r="G1371" s="25" t="s">
        <v>309</v>
      </c>
      <c r="H1371" s="5">
        <f t="shared" si="137"/>
        <v>-300000</v>
      </c>
      <c r="I1371" s="20">
        <f t="shared" si="138"/>
        <v>4.9603174603174605</v>
      </c>
      <c r="K1371" t="s">
        <v>11</v>
      </c>
      <c r="M1371" s="2">
        <v>504</v>
      </c>
    </row>
    <row r="1372" spans="2:13" ht="12.75">
      <c r="B1372" s="321">
        <v>2500</v>
      </c>
      <c r="C1372" s="1" t="s">
        <v>11</v>
      </c>
      <c r="D1372" s="1" t="s">
        <v>481</v>
      </c>
      <c r="E1372" s="1" t="s">
        <v>577</v>
      </c>
      <c r="F1372" s="25" t="s">
        <v>592</v>
      </c>
      <c r="G1372" s="25" t="s">
        <v>313</v>
      </c>
      <c r="H1372" s="5">
        <f t="shared" si="137"/>
        <v>-302500</v>
      </c>
      <c r="I1372" s="20">
        <f t="shared" si="138"/>
        <v>4.9603174603174605</v>
      </c>
      <c r="K1372" t="s">
        <v>11</v>
      </c>
      <c r="M1372" s="2">
        <v>504</v>
      </c>
    </row>
    <row r="1373" spans="2:13" ht="12.75">
      <c r="B1373" s="321">
        <v>2500</v>
      </c>
      <c r="C1373" s="1" t="s">
        <v>11</v>
      </c>
      <c r="D1373" s="1" t="s">
        <v>481</v>
      </c>
      <c r="E1373" s="1" t="s">
        <v>577</v>
      </c>
      <c r="F1373" s="41" t="s">
        <v>593</v>
      </c>
      <c r="G1373" s="25" t="s">
        <v>315</v>
      </c>
      <c r="H1373" s="5">
        <f t="shared" si="137"/>
        <v>-305000</v>
      </c>
      <c r="I1373" s="20">
        <f t="shared" si="138"/>
        <v>4.9603174603174605</v>
      </c>
      <c r="K1373" t="s">
        <v>11</v>
      </c>
      <c r="M1373" s="2">
        <v>504</v>
      </c>
    </row>
    <row r="1374" spans="2:13" ht="12.75">
      <c r="B1374" s="321">
        <v>2500</v>
      </c>
      <c r="C1374" s="1" t="s">
        <v>11</v>
      </c>
      <c r="D1374" s="1" t="s">
        <v>481</v>
      </c>
      <c r="E1374" s="1" t="s">
        <v>594</v>
      </c>
      <c r="F1374" s="25" t="s">
        <v>595</v>
      </c>
      <c r="G1374" s="25" t="s">
        <v>89</v>
      </c>
      <c r="H1374" s="5">
        <f t="shared" si="137"/>
        <v>-307500</v>
      </c>
      <c r="I1374" s="20">
        <f t="shared" si="138"/>
        <v>4.9603174603174605</v>
      </c>
      <c r="K1374" t="s">
        <v>11</v>
      </c>
      <c r="M1374" s="2">
        <v>504</v>
      </c>
    </row>
    <row r="1375" spans="2:13" ht="12.75">
      <c r="B1375" s="321">
        <v>2500</v>
      </c>
      <c r="C1375" s="1" t="s">
        <v>11</v>
      </c>
      <c r="D1375" s="1" t="s">
        <v>481</v>
      </c>
      <c r="E1375" s="1" t="s">
        <v>594</v>
      </c>
      <c r="F1375" s="25" t="s">
        <v>596</v>
      </c>
      <c r="G1375" s="25" t="s">
        <v>224</v>
      </c>
      <c r="H1375" s="5">
        <f t="shared" si="137"/>
        <v>-310000</v>
      </c>
      <c r="I1375" s="20">
        <f t="shared" si="138"/>
        <v>4.9603174603174605</v>
      </c>
      <c r="K1375" t="s">
        <v>11</v>
      </c>
      <c r="M1375" s="2">
        <v>504</v>
      </c>
    </row>
    <row r="1376" spans="2:13" ht="12.75">
      <c r="B1376" s="321">
        <v>2500</v>
      </c>
      <c r="C1376" s="1" t="s">
        <v>11</v>
      </c>
      <c r="D1376" s="1" t="s">
        <v>481</v>
      </c>
      <c r="E1376" s="1" t="s">
        <v>594</v>
      </c>
      <c r="F1376" s="41" t="s">
        <v>597</v>
      </c>
      <c r="G1376" s="25" t="s">
        <v>307</v>
      </c>
      <c r="H1376" s="5">
        <f t="shared" si="137"/>
        <v>-312500</v>
      </c>
      <c r="I1376" s="20">
        <f t="shared" si="138"/>
        <v>4.9603174603174605</v>
      </c>
      <c r="K1376" t="s">
        <v>11</v>
      </c>
      <c r="M1376" s="2">
        <v>504</v>
      </c>
    </row>
    <row r="1377" spans="2:13" ht="12.75">
      <c r="B1377" s="321">
        <v>2500</v>
      </c>
      <c r="C1377" s="1" t="s">
        <v>11</v>
      </c>
      <c r="D1377" s="1" t="s">
        <v>481</v>
      </c>
      <c r="E1377" s="1" t="s">
        <v>598</v>
      </c>
      <c r="F1377" s="25" t="s">
        <v>599</v>
      </c>
      <c r="G1377" s="25" t="s">
        <v>336</v>
      </c>
      <c r="H1377" s="5">
        <f t="shared" si="137"/>
        <v>-315000</v>
      </c>
      <c r="I1377" s="20">
        <f t="shared" si="138"/>
        <v>4.9603174603174605</v>
      </c>
      <c r="K1377" t="s">
        <v>11</v>
      </c>
      <c r="M1377" s="2">
        <v>504</v>
      </c>
    </row>
    <row r="1378" spans="2:13" ht="12.75">
      <c r="B1378" s="321">
        <v>2500</v>
      </c>
      <c r="C1378" s="1" t="s">
        <v>11</v>
      </c>
      <c r="D1378" s="1" t="s">
        <v>481</v>
      </c>
      <c r="E1378" s="1" t="s">
        <v>598</v>
      </c>
      <c r="F1378" s="41" t="s">
        <v>600</v>
      </c>
      <c r="G1378" s="25" t="s">
        <v>315</v>
      </c>
      <c r="H1378" s="5">
        <f t="shared" si="137"/>
        <v>-317500</v>
      </c>
      <c r="I1378" s="20">
        <f t="shared" si="138"/>
        <v>4.9603174603174605</v>
      </c>
      <c r="K1378" t="s">
        <v>11</v>
      </c>
      <c r="M1378" s="2">
        <v>504</v>
      </c>
    </row>
    <row r="1379" spans="1:13" s="82" customFormat="1" ht="12.75">
      <c r="A1379" s="1"/>
      <c r="B1379" s="321">
        <v>2500</v>
      </c>
      <c r="C1379" s="1" t="s">
        <v>11</v>
      </c>
      <c r="D1379" s="1" t="s">
        <v>481</v>
      </c>
      <c r="E1379" s="1" t="s">
        <v>601</v>
      </c>
      <c r="F1379" s="41" t="s">
        <v>602</v>
      </c>
      <c r="G1379" s="25" t="s">
        <v>91</v>
      </c>
      <c r="H1379" s="5">
        <f t="shared" si="137"/>
        <v>-320000</v>
      </c>
      <c r="I1379" s="20">
        <f t="shared" si="138"/>
        <v>4.9603174603174605</v>
      </c>
      <c r="J1379"/>
      <c r="K1379" t="s">
        <v>11</v>
      </c>
      <c r="L1379"/>
      <c r="M1379" s="2">
        <v>504</v>
      </c>
    </row>
    <row r="1380" spans="1:13" ht="12.75">
      <c r="A1380" s="9"/>
      <c r="B1380" s="325">
        <f>SUM(B1268:B1379)</f>
        <v>320000</v>
      </c>
      <c r="C1380" s="9" t="s">
        <v>11</v>
      </c>
      <c r="D1380" s="9"/>
      <c r="E1380" s="9"/>
      <c r="F1380" s="16"/>
      <c r="G1380" s="16"/>
      <c r="H1380" s="57">
        <v>0</v>
      </c>
      <c r="I1380" s="43">
        <f>+B1380/M1380</f>
        <v>634.9206349206349</v>
      </c>
      <c r="J1380" s="44"/>
      <c r="K1380" s="44"/>
      <c r="L1380" s="44"/>
      <c r="M1380" s="2">
        <v>504</v>
      </c>
    </row>
    <row r="1381" spans="8:13" ht="12.75">
      <c r="H1381" s="52">
        <f>H1380-B1381</f>
        <v>0</v>
      </c>
      <c r="I1381" s="20">
        <f>+B1381/M1381</f>
        <v>0</v>
      </c>
      <c r="M1381" s="2">
        <v>504</v>
      </c>
    </row>
    <row r="1382" spans="1:13" s="82" customFormat="1" ht="12.75">
      <c r="A1382" s="1"/>
      <c r="B1382" s="5"/>
      <c r="C1382" s="1"/>
      <c r="D1382" s="1"/>
      <c r="E1382" s="1"/>
      <c r="F1382" s="25"/>
      <c r="G1382" s="25"/>
      <c r="H1382" s="52">
        <f>H1381-B1382</f>
        <v>0</v>
      </c>
      <c r="I1382" s="20">
        <f>+B1382/M1382</f>
        <v>0</v>
      </c>
      <c r="J1382"/>
      <c r="K1382"/>
      <c r="L1382"/>
      <c r="M1382" s="2">
        <v>504</v>
      </c>
    </row>
    <row r="1383" spans="1:13" s="82" customFormat="1" ht="12.75">
      <c r="A1383" s="46"/>
      <c r="B1383" s="74"/>
      <c r="C1383" s="46"/>
      <c r="D1383" s="46"/>
      <c r="E1383" s="46"/>
      <c r="F1383" s="39"/>
      <c r="G1383" s="39"/>
      <c r="H1383" s="52">
        <f>H1382-B1383</f>
        <v>0</v>
      </c>
      <c r="I1383" s="20">
        <f>+B1383/M1383</f>
        <v>0</v>
      </c>
      <c r="K1383"/>
      <c r="M1383" s="2">
        <v>504</v>
      </c>
    </row>
    <row r="1384" spans="1:13" s="82" customFormat="1" ht="12.75">
      <c r="A1384" s="46"/>
      <c r="B1384" s="74"/>
      <c r="C1384" s="46"/>
      <c r="D1384" s="46"/>
      <c r="E1384" s="46"/>
      <c r="F1384" s="39"/>
      <c r="G1384" s="39"/>
      <c r="H1384" s="52">
        <f>H1383-B1384</f>
        <v>0</v>
      </c>
      <c r="I1384" s="20">
        <f>+B1384/M1384</f>
        <v>0</v>
      </c>
      <c r="K1384"/>
      <c r="M1384" s="2">
        <v>504</v>
      </c>
    </row>
    <row r="1385" spans="1:13" s="82" customFormat="1" ht="12.75">
      <c r="A1385" s="46"/>
      <c r="B1385" s="181">
        <v>4000</v>
      </c>
      <c r="C1385" s="46" t="s">
        <v>1117</v>
      </c>
      <c r="D1385" s="46" t="s">
        <v>481</v>
      </c>
      <c r="E1385" s="46" t="s">
        <v>453</v>
      </c>
      <c r="F1385" s="39" t="s">
        <v>604</v>
      </c>
      <c r="G1385" s="39" t="s">
        <v>73</v>
      </c>
      <c r="H1385" s="52">
        <f aca="true" t="shared" si="139" ref="H1385:H1433">H1384-B1385</f>
        <v>-4000</v>
      </c>
      <c r="I1385" s="20">
        <f aca="true" t="shared" si="140" ref="I1385:I1433">+B1385/M1385</f>
        <v>7.936507936507937</v>
      </c>
      <c r="K1385" s="49" t="s">
        <v>431</v>
      </c>
      <c r="M1385" s="2">
        <v>504</v>
      </c>
    </row>
    <row r="1386" spans="1:13" s="82" customFormat="1" ht="12.75">
      <c r="A1386" s="46"/>
      <c r="B1386" s="181">
        <v>500</v>
      </c>
      <c r="C1386" s="46" t="s">
        <v>605</v>
      </c>
      <c r="D1386" s="46" t="s">
        <v>481</v>
      </c>
      <c r="E1386" s="46" t="s">
        <v>453</v>
      </c>
      <c r="F1386" s="39" t="s">
        <v>603</v>
      </c>
      <c r="G1386" s="39" t="s">
        <v>89</v>
      </c>
      <c r="H1386" s="52">
        <f t="shared" si="139"/>
        <v>-4500</v>
      </c>
      <c r="I1386" s="20">
        <f t="shared" si="140"/>
        <v>0.9920634920634921</v>
      </c>
      <c r="K1386" s="49" t="s">
        <v>431</v>
      </c>
      <c r="M1386" s="2">
        <v>504</v>
      </c>
    </row>
    <row r="1387" spans="1:13" s="82" customFormat="1" ht="12.75">
      <c r="A1387" s="46"/>
      <c r="B1387" s="181">
        <v>500</v>
      </c>
      <c r="C1387" s="48" t="s">
        <v>606</v>
      </c>
      <c r="D1387" s="46" t="s">
        <v>481</v>
      </c>
      <c r="E1387" s="46" t="s">
        <v>453</v>
      </c>
      <c r="F1387" s="39" t="s">
        <v>603</v>
      </c>
      <c r="G1387" s="39" t="s">
        <v>89</v>
      </c>
      <c r="H1387" s="52">
        <f t="shared" si="139"/>
        <v>-5000</v>
      </c>
      <c r="I1387" s="20">
        <f t="shared" si="140"/>
        <v>0.9920634920634921</v>
      </c>
      <c r="K1387" s="49" t="s">
        <v>431</v>
      </c>
      <c r="M1387" s="2">
        <v>504</v>
      </c>
    </row>
    <row r="1388" spans="1:13" s="82" customFormat="1" ht="12.75">
      <c r="A1388" s="46"/>
      <c r="B1388" s="181">
        <v>2000</v>
      </c>
      <c r="C1388" s="46" t="s">
        <v>1236</v>
      </c>
      <c r="D1388" s="46" t="s">
        <v>481</v>
      </c>
      <c r="E1388" s="46" t="s">
        <v>453</v>
      </c>
      <c r="F1388" s="39" t="s">
        <v>603</v>
      </c>
      <c r="G1388" s="39" t="s">
        <v>90</v>
      </c>
      <c r="H1388" s="52">
        <f t="shared" si="139"/>
        <v>-7000</v>
      </c>
      <c r="I1388" s="20">
        <f t="shared" si="140"/>
        <v>3.9682539682539684</v>
      </c>
      <c r="K1388" s="49" t="s">
        <v>431</v>
      </c>
      <c r="M1388" s="2">
        <v>504</v>
      </c>
    </row>
    <row r="1389" spans="1:13" ht="12.75">
      <c r="A1389" s="46"/>
      <c r="B1389" s="181">
        <v>3000</v>
      </c>
      <c r="C1389" s="46" t="s">
        <v>1237</v>
      </c>
      <c r="D1389" s="46" t="s">
        <v>481</v>
      </c>
      <c r="E1389" s="46" t="s">
        <v>453</v>
      </c>
      <c r="F1389" s="39" t="s">
        <v>608</v>
      </c>
      <c r="G1389" s="39" t="s">
        <v>137</v>
      </c>
      <c r="H1389" s="52">
        <f t="shared" si="139"/>
        <v>-10000</v>
      </c>
      <c r="I1389" s="20">
        <f t="shared" si="140"/>
        <v>5.9523809523809526</v>
      </c>
      <c r="J1389" s="82"/>
      <c r="K1389" s="82" t="s">
        <v>431</v>
      </c>
      <c r="L1389" s="82"/>
      <c r="M1389" s="2">
        <v>504</v>
      </c>
    </row>
    <row r="1390" spans="2:13" ht="12.75">
      <c r="B1390" s="266">
        <v>3000</v>
      </c>
      <c r="C1390" s="1" t="s">
        <v>670</v>
      </c>
      <c r="D1390" s="46" t="s">
        <v>481</v>
      </c>
      <c r="E1390" s="48" t="s">
        <v>453</v>
      </c>
      <c r="F1390" s="39" t="s">
        <v>609</v>
      </c>
      <c r="G1390" s="47" t="s">
        <v>230</v>
      </c>
      <c r="H1390" s="52">
        <f t="shared" si="139"/>
        <v>-13000</v>
      </c>
      <c r="I1390" s="20">
        <f t="shared" si="140"/>
        <v>5.9523809523809526</v>
      </c>
      <c r="K1390" s="82" t="s">
        <v>431</v>
      </c>
      <c r="M1390" s="2">
        <v>504</v>
      </c>
    </row>
    <row r="1391" spans="2:13" ht="12.75">
      <c r="B1391" s="266">
        <v>3000</v>
      </c>
      <c r="C1391" s="48" t="s">
        <v>1237</v>
      </c>
      <c r="D1391" s="46" t="s">
        <v>481</v>
      </c>
      <c r="E1391" s="48" t="s">
        <v>453</v>
      </c>
      <c r="F1391" s="39" t="s">
        <v>610</v>
      </c>
      <c r="G1391" s="47" t="s">
        <v>232</v>
      </c>
      <c r="H1391" s="52">
        <f t="shared" si="139"/>
        <v>-16000</v>
      </c>
      <c r="I1391" s="20">
        <f t="shared" si="140"/>
        <v>5.9523809523809526</v>
      </c>
      <c r="K1391" s="82" t="s">
        <v>431</v>
      </c>
      <c r="M1391" s="2">
        <v>504</v>
      </c>
    </row>
    <row r="1392" spans="1:13" s="82" customFormat="1" ht="12.75">
      <c r="A1392" s="1"/>
      <c r="B1392" s="181">
        <v>3000</v>
      </c>
      <c r="C1392" s="48" t="s">
        <v>670</v>
      </c>
      <c r="D1392" s="46" t="s">
        <v>481</v>
      </c>
      <c r="E1392" s="48" t="s">
        <v>453</v>
      </c>
      <c r="F1392" s="39" t="s">
        <v>611</v>
      </c>
      <c r="G1392" s="47" t="s">
        <v>238</v>
      </c>
      <c r="H1392" s="52">
        <f t="shared" si="139"/>
        <v>-19000</v>
      </c>
      <c r="I1392" s="20">
        <f t="shared" si="140"/>
        <v>5.9523809523809526</v>
      </c>
      <c r="J1392"/>
      <c r="K1392" s="82" t="s">
        <v>431</v>
      </c>
      <c r="L1392"/>
      <c r="M1392" s="2">
        <v>504</v>
      </c>
    </row>
    <row r="1393" spans="1:13" ht="12.75">
      <c r="A1393" s="46"/>
      <c r="B1393" s="181">
        <v>3000</v>
      </c>
      <c r="C1393" s="46" t="s">
        <v>1237</v>
      </c>
      <c r="D1393" s="46" t="s">
        <v>481</v>
      </c>
      <c r="E1393" s="46" t="s">
        <v>453</v>
      </c>
      <c r="F1393" s="129" t="s">
        <v>612</v>
      </c>
      <c r="G1393" s="39" t="s">
        <v>307</v>
      </c>
      <c r="H1393" s="52">
        <f t="shared" si="139"/>
        <v>-22000</v>
      </c>
      <c r="I1393" s="20">
        <f t="shared" si="140"/>
        <v>5.9523809523809526</v>
      </c>
      <c r="J1393" s="82"/>
      <c r="K1393" s="82" t="s">
        <v>431</v>
      </c>
      <c r="L1393" s="82"/>
      <c r="M1393" s="2">
        <v>504</v>
      </c>
    </row>
    <row r="1394" spans="2:13" ht="12.75">
      <c r="B1394" s="181">
        <v>1500</v>
      </c>
      <c r="C1394" s="1" t="s">
        <v>613</v>
      </c>
      <c r="D1394" s="10" t="s">
        <v>481</v>
      </c>
      <c r="E1394" s="1" t="s">
        <v>453</v>
      </c>
      <c r="F1394" s="47" t="s">
        <v>614</v>
      </c>
      <c r="G1394" s="39" t="s">
        <v>14</v>
      </c>
      <c r="H1394" s="52">
        <f t="shared" si="139"/>
        <v>-23500</v>
      </c>
      <c r="I1394" s="20">
        <f t="shared" si="140"/>
        <v>2.9761904761904763</v>
      </c>
      <c r="K1394" s="49" t="s">
        <v>615</v>
      </c>
      <c r="M1394" s="2">
        <v>504</v>
      </c>
    </row>
    <row r="1395" spans="2:13" ht="12.75">
      <c r="B1395" s="181">
        <v>1500</v>
      </c>
      <c r="C1395" s="10" t="s">
        <v>616</v>
      </c>
      <c r="D1395" s="10" t="s">
        <v>481</v>
      </c>
      <c r="E1395" s="1" t="s">
        <v>453</v>
      </c>
      <c r="F1395" s="47" t="s">
        <v>617</v>
      </c>
      <c r="G1395" s="28" t="s">
        <v>14</v>
      </c>
      <c r="H1395" s="52">
        <f t="shared" si="139"/>
        <v>-25000</v>
      </c>
      <c r="I1395" s="20">
        <f t="shared" si="140"/>
        <v>2.9761904761904763</v>
      </c>
      <c r="K1395" s="49" t="s">
        <v>615</v>
      </c>
      <c r="M1395" s="2">
        <v>504</v>
      </c>
    </row>
    <row r="1396" spans="2:13" ht="12.75">
      <c r="B1396" s="266">
        <v>4000</v>
      </c>
      <c r="C1396" s="1" t="s">
        <v>618</v>
      </c>
      <c r="D1396" s="10" t="s">
        <v>481</v>
      </c>
      <c r="E1396" s="1" t="s">
        <v>453</v>
      </c>
      <c r="F1396" s="47" t="s">
        <v>619</v>
      </c>
      <c r="G1396" s="25" t="s">
        <v>71</v>
      </c>
      <c r="H1396" s="52">
        <f t="shared" si="139"/>
        <v>-29000</v>
      </c>
      <c r="I1396" s="20">
        <f t="shared" si="140"/>
        <v>7.936507936507937</v>
      </c>
      <c r="K1396" s="49" t="s">
        <v>615</v>
      </c>
      <c r="M1396" s="2">
        <v>504</v>
      </c>
    </row>
    <row r="1397" spans="2:13" ht="12.75">
      <c r="B1397" s="266">
        <v>5000</v>
      </c>
      <c r="C1397" s="1" t="s">
        <v>620</v>
      </c>
      <c r="D1397" s="10" t="s">
        <v>481</v>
      </c>
      <c r="E1397" s="1" t="s">
        <v>453</v>
      </c>
      <c r="F1397" s="47" t="s">
        <v>621</v>
      </c>
      <c r="G1397" s="25" t="s">
        <v>118</v>
      </c>
      <c r="H1397" s="52">
        <f t="shared" si="139"/>
        <v>-34000</v>
      </c>
      <c r="I1397" s="20">
        <f t="shared" si="140"/>
        <v>9.920634920634921</v>
      </c>
      <c r="K1397" s="49" t="s">
        <v>615</v>
      </c>
      <c r="M1397" s="2">
        <v>504</v>
      </c>
    </row>
    <row r="1398" spans="2:13" ht="12.75">
      <c r="B1398" s="266">
        <v>5000</v>
      </c>
      <c r="C1398" s="1" t="s">
        <v>622</v>
      </c>
      <c r="D1398" s="10" t="s">
        <v>481</v>
      </c>
      <c r="E1398" s="1" t="s">
        <v>453</v>
      </c>
      <c r="F1398" s="47" t="s">
        <v>623</v>
      </c>
      <c r="G1398" s="25" t="s">
        <v>89</v>
      </c>
      <c r="H1398" s="52">
        <f t="shared" si="139"/>
        <v>-39000</v>
      </c>
      <c r="I1398" s="20">
        <f t="shared" si="140"/>
        <v>9.920634920634921</v>
      </c>
      <c r="K1398" s="49" t="s">
        <v>615</v>
      </c>
      <c r="M1398" s="2">
        <v>504</v>
      </c>
    </row>
    <row r="1399" spans="2:13" ht="12.75">
      <c r="B1399" s="266">
        <v>4000</v>
      </c>
      <c r="C1399" s="1" t="s">
        <v>624</v>
      </c>
      <c r="D1399" s="10" t="s">
        <v>481</v>
      </c>
      <c r="E1399" s="1" t="s">
        <v>453</v>
      </c>
      <c r="F1399" s="47" t="s">
        <v>625</v>
      </c>
      <c r="G1399" s="25" t="s">
        <v>90</v>
      </c>
      <c r="H1399" s="52">
        <f t="shared" si="139"/>
        <v>-43000</v>
      </c>
      <c r="I1399" s="20">
        <f t="shared" si="140"/>
        <v>7.936507936507937</v>
      </c>
      <c r="K1399" s="49" t="s">
        <v>615</v>
      </c>
      <c r="M1399" s="2">
        <v>504</v>
      </c>
    </row>
    <row r="1400" spans="2:13" ht="12.75">
      <c r="B1400" s="266">
        <v>2000</v>
      </c>
      <c r="C1400" s="1" t="s">
        <v>1248</v>
      </c>
      <c r="D1400" s="10" t="s">
        <v>481</v>
      </c>
      <c r="E1400" s="1" t="s">
        <v>453</v>
      </c>
      <c r="F1400" s="47" t="s">
        <v>626</v>
      </c>
      <c r="G1400" s="25" t="s">
        <v>123</v>
      </c>
      <c r="H1400" s="52">
        <f t="shared" si="139"/>
        <v>-45000</v>
      </c>
      <c r="I1400" s="20">
        <f t="shared" si="140"/>
        <v>3.9682539682539684</v>
      </c>
      <c r="K1400" s="49" t="s">
        <v>615</v>
      </c>
      <c r="M1400" s="2">
        <v>504</v>
      </c>
    </row>
    <row r="1401" spans="2:13" ht="12.75">
      <c r="B1401" s="266">
        <v>2500</v>
      </c>
      <c r="C1401" s="1" t="s">
        <v>1249</v>
      </c>
      <c r="D1401" s="10" t="s">
        <v>481</v>
      </c>
      <c r="E1401" s="1" t="s">
        <v>453</v>
      </c>
      <c r="F1401" s="47" t="s">
        <v>627</v>
      </c>
      <c r="G1401" s="25" t="s">
        <v>123</v>
      </c>
      <c r="H1401" s="52">
        <f t="shared" si="139"/>
        <v>-47500</v>
      </c>
      <c r="I1401" s="20">
        <f t="shared" si="140"/>
        <v>4.9603174603174605</v>
      </c>
      <c r="K1401" s="49" t="s">
        <v>615</v>
      </c>
      <c r="M1401" s="2">
        <v>504</v>
      </c>
    </row>
    <row r="1402" spans="2:13" ht="12.75">
      <c r="B1402" s="266">
        <v>2500</v>
      </c>
      <c r="C1402" s="1" t="s">
        <v>1250</v>
      </c>
      <c r="D1402" s="10" t="s">
        <v>481</v>
      </c>
      <c r="E1402" s="1" t="s">
        <v>453</v>
      </c>
      <c r="F1402" s="47" t="s">
        <v>628</v>
      </c>
      <c r="G1402" s="25" t="s">
        <v>224</v>
      </c>
      <c r="H1402" s="52">
        <f t="shared" si="139"/>
        <v>-50000</v>
      </c>
      <c r="I1402" s="20">
        <f t="shared" si="140"/>
        <v>4.9603174603174605</v>
      </c>
      <c r="K1402" s="49" t="s">
        <v>615</v>
      </c>
      <c r="M1402" s="2">
        <v>504</v>
      </c>
    </row>
    <row r="1403" spans="2:13" ht="12.75">
      <c r="B1403" s="266">
        <v>2000</v>
      </c>
      <c r="C1403" s="1" t="s">
        <v>1251</v>
      </c>
      <c r="D1403" s="10" t="s">
        <v>481</v>
      </c>
      <c r="E1403" s="1" t="s">
        <v>453</v>
      </c>
      <c r="F1403" s="47" t="s">
        <v>629</v>
      </c>
      <c r="G1403" s="25" t="s">
        <v>227</v>
      </c>
      <c r="H1403" s="52">
        <f t="shared" si="139"/>
        <v>-52000</v>
      </c>
      <c r="I1403" s="20">
        <f t="shared" si="140"/>
        <v>3.9682539682539684</v>
      </c>
      <c r="K1403" s="49" t="s">
        <v>615</v>
      </c>
      <c r="M1403" s="2">
        <v>504</v>
      </c>
    </row>
    <row r="1404" spans="1:13" s="13" customFormat="1" ht="12.75">
      <c r="A1404" s="10"/>
      <c r="B1404" s="181">
        <v>30000</v>
      </c>
      <c r="C1404" s="46" t="s">
        <v>630</v>
      </c>
      <c r="D1404" s="10" t="s">
        <v>481</v>
      </c>
      <c r="E1404" s="10" t="s">
        <v>453</v>
      </c>
      <c r="F1404" s="39" t="s">
        <v>1145</v>
      </c>
      <c r="G1404" s="28" t="s">
        <v>236</v>
      </c>
      <c r="H1404" s="74">
        <f t="shared" si="139"/>
        <v>-82000</v>
      </c>
      <c r="I1404" s="67">
        <f t="shared" si="140"/>
        <v>59.523809523809526</v>
      </c>
      <c r="K1404" s="82" t="s">
        <v>615</v>
      </c>
      <c r="M1404" s="68">
        <v>504</v>
      </c>
    </row>
    <row r="1405" spans="2:13" ht="12.75">
      <c r="B1405" s="266">
        <v>3000</v>
      </c>
      <c r="C1405" s="1" t="s">
        <v>632</v>
      </c>
      <c r="D1405" s="10" t="s">
        <v>481</v>
      </c>
      <c r="E1405" s="1" t="s">
        <v>453</v>
      </c>
      <c r="F1405" s="47" t="s">
        <v>631</v>
      </c>
      <c r="G1405" s="25" t="s">
        <v>236</v>
      </c>
      <c r="H1405" s="52">
        <f t="shared" si="139"/>
        <v>-85000</v>
      </c>
      <c r="I1405" s="20">
        <f t="shared" si="140"/>
        <v>5.9523809523809526</v>
      </c>
      <c r="K1405" s="49" t="s">
        <v>615</v>
      </c>
      <c r="M1405" s="2">
        <v>504</v>
      </c>
    </row>
    <row r="1406" spans="2:13" ht="12.75">
      <c r="B1406" s="266">
        <v>3000</v>
      </c>
      <c r="C1406" s="1" t="s">
        <v>633</v>
      </c>
      <c r="D1406" s="10" t="s">
        <v>481</v>
      </c>
      <c r="E1406" s="1" t="s">
        <v>453</v>
      </c>
      <c r="F1406" s="47" t="s">
        <v>634</v>
      </c>
      <c r="G1406" s="25" t="s">
        <v>238</v>
      </c>
      <c r="H1406" s="52">
        <f t="shared" si="139"/>
        <v>-88000</v>
      </c>
      <c r="I1406" s="20">
        <f t="shared" si="140"/>
        <v>5.9523809523809526</v>
      </c>
      <c r="K1406" s="49" t="s">
        <v>615</v>
      </c>
      <c r="M1406" s="2">
        <v>504</v>
      </c>
    </row>
    <row r="1407" spans="2:13" ht="12.75">
      <c r="B1407" s="266">
        <v>2500</v>
      </c>
      <c r="C1407" s="1" t="s">
        <v>1250</v>
      </c>
      <c r="D1407" s="46" t="s">
        <v>481</v>
      </c>
      <c r="E1407" s="48" t="s">
        <v>453</v>
      </c>
      <c r="F1407" s="39" t="s">
        <v>635</v>
      </c>
      <c r="G1407" s="47" t="s">
        <v>336</v>
      </c>
      <c r="H1407" s="52">
        <f t="shared" si="139"/>
        <v>-90500</v>
      </c>
      <c r="I1407" s="20">
        <f t="shared" si="140"/>
        <v>4.9603174603174605</v>
      </c>
      <c r="K1407" s="49" t="s">
        <v>615</v>
      </c>
      <c r="M1407" s="2">
        <v>504</v>
      </c>
    </row>
    <row r="1408" spans="1:13" s="82" customFormat="1" ht="12.75">
      <c r="A1408" s="1"/>
      <c r="B1408" s="266">
        <v>2000</v>
      </c>
      <c r="C1408" s="1" t="s">
        <v>1252</v>
      </c>
      <c r="D1408" s="46" t="s">
        <v>481</v>
      </c>
      <c r="E1408" s="48" t="s">
        <v>453</v>
      </c>
      <c r="F1408" s="39" t="s">
        <v>636</v>
      </c>
      <c r="G1408" s="47" t="s">
        <v>336</v>
      </c>
      <c r="H1408" s="52">
        <f t="shared" si="139"/>
        <v>-92500</v>
      </c>
      <c r="I1408" s="20">
        <f t="shared" si="140"/>
        <v>3.9682539682539684</v>
      </c>
      <c r="J1408"/>
      <c r="K1408" s="49" t="s">
        <v>615</v>
      </c>
      <c r="L1408"/>
      <c r="M1408" s="2">
        <v>504</v>
      </c>
    </row>
    <row r="1409" spans="1:13" ht="12.75">
      <c r="A1409" s="46"/>
      <c r="B1409" s="181">
        <v>1500</v>
      </c>
      <c r="C1409" s="46" t="s">
        <v>613</v>
      </c>
      <c r="D1409" s="46" t="s">
        <v>481</v>
      </c>
      <c r="E1409" s="46" t="s">
        <v>453</v>
      </c>
      <c r="F1409" s="39" t="s">
        <v>637</v>
      </c>
      <c r="G1409" s="39" t="s">
        <v>313</v>
      </c>
      <c r="H1409" s="52">
        <f t="shared" si="139"/>
        <v>-94000</v>
      </c>
      <c r="I1409" s="20">
        <f t="shared" si="140"/>
        <v>2.9761904761904763</v>
      </c>
      <c r="J1409" s="82"/>
      <c r="K1409" s="49" t="s">
        <v>615</v>
      </c>
      <c r="L1409" s="82"/>
      <c r="M1409" s="2">
        <v>504</v>
      </c>
    </row>
    <row r="1410" spans="2:13" ht="12.75">
      <c r="B1410" s="181">
        <v>2000</v>
      </c>
      <c r="C1410" s="1" t="s">
        <v>1253</v>
      </c>
      <c r="D1410" s="46" t="s">
        <v>481</v>
      </c>
      <c r="E1410" s="48" t="s">
        <v>453</v>
      </c>
      <c r="F1410" s="39" t="s">
        <v>638</v>
      </c>
      <c r="G1410" s="47" t="s">
        <v>313</v>
      </c>
      <c r="H1410" s="52">
        <f t="shared" si="139"/>
        <v>-96000</v>
      </c>
      <c r="I1410" s="20">
        <f t="shared" si="140"/>
        <v>3.9682539682539684</v>
      </c>
      <c r="K1410" s="49" t="s">
        <v>615</v>
      </c>
      <c r="M1410" s="2">
        <v>504</v>
      </c>
    </row>
    <row r="1411" spans="1:13" s="82" customFormat="1" ht="12.75">
      <c r="A1411" s="1"/>
      <c r="B1411" s="266">
        <v>2500</v>
      </c>
      <c r="C1411" s="1" t="s">
        <v>1249</v>
      </c>
      <c r="D1411" s="46" t="s">
        <v>481</v>
      </c>
      <c r="E1411" s="48" t="s">
        <v>453</v>
      </c>
      <c r="F1411" s="39" t="s">
        <v>639</v>
      </c>
      <c r="G1411" s="47" t="s">
        <v>313</v>
      </c>
      <c r="H1411" s="52">
        <f t="shared" si="139"/>
        <v>-98500</v>
      </c>
      <c r="I1411" s="20">
        <f t="shared" si="140"/>
        <v>4.9603174603174605</v>
      </c>
      <c r="J1411"/>
      <c r="K1411" s="49" t="s">
        <v>615</v>
      </c>
      <c r="L1411"/>
      <c r="M1411" s="2">
        <v>504</v>
      </c>
    </row>
    <row r="1412" spans="1:13" s="82" customFormat="1" ht="12.75">
      <c r="A1412" s="46"/>
      <c r="B1412" s="181">
        <v>1500</v>
      </c>
      <c r="C1412" s="46" t="s">
        <v>616</v>
      </c>
      <c r="D1412" s="46" t="s">
        <v>481</v>
      </c>
      <c r="E1412" s="46" t="s">
        <v>453</v>
      </c>
      <c r="F1412" s="39" t="s">
        <v>640</v>
      </c>
      <c r="G1412" s="47" t="s">
        <v>313</v>
      </c>
      <c r="H1412" s="52">
        <f t="shared" si="139"/>
        <v>-100000</v>
      </c>
      <c r="I1412" s="20">
        <f t="shared" si="140"/>
        <v>2.9761904761904763</v>
      </c>
      <c r="K1412" s="49" t="s">
        <v>615</v>
      </c>
      <c r="M1412" s="2">
        <v>504</v>
      </c>
    </row>
    <row r="1413" spans="1:13" s="82" customFormat="1" ht="12.75">
      <c r="A1413" s="46"/>
      <c r="B1413" s="266">
        <v>5000</v>
      </c>
      <c r="C1413" s="48" t="s">
        <v>641</v>
      </c>
      <c r="D1413" s="46" t="s">
        <v>481</v>
      </c>
      <c r="E1413" s="48" t="s">
        <v>453</v>
      </c>
      <c r="F1413" s="39" t="s">
        <v>642</v>
      </c>
      <c r="G1413" s="47" t="s">
        <v>73</v>
      </c>
      <c r="H1413" s="52">
        <f t="shared" si="139"/>
        <v>-105000</v>
      </c>
      <c r="I1413" s="20">
        <f t="shared" si="140"/>
        <v>9.920634920634921</v>
      </c>
      <c r="K1413" s="49" t="s">
        <v>643</v>
      </c>
      <c r="M1413" s="2">
        <v>504</v>
      </c>
    </row>
    <row r="1414" spans="1:13" s="82" customFormat="1" ht="12.75">
      <c r="A1414" s="46"/>
      <c r="B1414" s="450">
        <v>5000</v>
      </c>
      <c r="C1414" s="46" t="s">
        <v>644</v>
      </c>
      <c r="D1414" s="46" t="s">
        <v>481</v>
      </c>
      <c r="E1414" s="46" t="s">
        <v>453</v>
      </c>
      <c r="F1414" s="39" t="s">
        <v>645</v>
      </c>
      <c r="G1414" s="39" t="s">
        <v>89</v>
      </c>
      <c r="H1414" s="74">
        <f t="shared" si="139"/>
        <v>-110000</v>
      </c>
      <c r="I1414" s="67">
        <f t="shared" si="140"/>
        <v>9.920634920634921</v>
      </c>
      <c r="K1414" s="82" t="s">
        <v>643</v>
      </c>
      <c r="M1414" s="68">
        <v>504</v>
      </c>
    </row>
    <row r="1415" spans="1:13" s="82" customFormat="1" ht="12.75">
      <c r="A1415" s="46"/>
      <c r="B1415" s="450">
        <v>2500</v>
      </c>
      <c r="C1415" s="46" t="s">
        <v>1121</v>
      </c>
      <c r="D1415" s="46" t="s">
        <v>481</v>
      </c>
      <c r="E1415" s="46" t="s">
        <v>453</v>
      </c>
      <c r="F1415" s="39" t="s">
        <v>646</v>
      </c>
      <c r="G1415" s="39" t="s">
        <v>236</v>
      </c>
      <c r="H1415" s="52">
        <f t="shared" si="139"/>
        <v>-112500</v>
      </c>
      <c r="I1415" s="20">
        <f t="shared" si="140"/>
        <v>4.9603174603174605</v>
      </c>
      <c r="K1415" s="49" t="s">
        <v>643</v>
      </c>
      <c r="M1415" s="2">
        <v>504</v>
      </c>
    </row>
    <row r="1416" spans="1:13" ht="12.75">
      <c r="A1416" s="46"/>
      <c r="B1416" s="450">
        <v>2500</v>
      </c>
      <c r="C1416" s="46" t="s">
        <v>647</v>
      </c>
      <c r="D1416" s="46" t="s">
        <v>481</v>
      </c>
      <c r="E1416" s="46" t="s">
        <v>453</v>
      </c>
      <c r="F1416" s="39" t="s">
        <v>648</v>
      </c>
      <c r="G1416" s="39" t="s">
        <v>238</v>
      </c>
      <c r="H1416" s="52">
        <f t="shared" si="139"/>
        <v>-115000</v>
      </c>
      <c r="I1416" s="20">
        <f t="shared" si="140"/>
        <v>4.9603174603174605</v>
      </c>
      <c r="J1416" s="82"/>
      <c r="K1416" s="49" t="s">
        <v>643</v>
      </c>
      <c r="L1416" s="82"/>
      <c r="M1416" s="2">
        <v>504</v>
      </c>
    </row>
    <row r="1417" spans="2:13" ht="12.75">
      <c r="B1417" s="450">
        <v>4000</v>
      </c>
      <c r="C1417" s="46" t="s">
        <v>641</v>
      </c>
      <c r="D1417" s="46" t="s">
        <v>481</v>
      </c>
      <c r="E1417" s="46" t="s">
        <v>453</v>
      </c>
      <c r="F1417" s="39" t="s">
        <v>649</v>
      </c>
      <c r="G1417" s="39" t="s">
        <v>313</v>
      </c>
      <c r="H1417" s="52">
        <f t="shared" si="139"/>
        <v>-119000</v>
      </c>
      <c r="I1417" s="20">
        <f t="shared" si="140"/>
        <v>7.936507936507937</v>
      </c>
      <c r="K1417" s="49" t="s">
        <v>643</v>
      </c>
      <c r="M1417" s="2">
        <v>504</v>
      </c>
    </row>
    <row r="1418" spans="1:13" s="49" customFormat="1" ht="12.75">
      <c r="A1418" s="1"/>
      <c r="B1418" s="450">
        <v>4000</v>
      </c>
      <c r="C1418" s="46" t="s">
        <v>644</v>
      </c>
      <c r="D1418" s="46" t="s">
        <v>481</v>
      </c>
      <c r="E1418" s="46" t="s">
        <v>453</v>
      </c>
      <c r="F1418" s="39" t="s">
        <v>650</v>
      </c>
      <c r="G1418" s="39" t="s">
        <v>315</v>
      </c>
      <c r="H1418" s="52">
        <f t="shared" si="139"/>
        <v>-123000</v>
      </c>
      <c r="I1418" s="20">
        <f t="shared" si="140"/>
        <v>7.936507936507937</v>
      </c>
      <c r="J1418"/>
      <c r="K1418" s="49" t="s">
        <v>643</v>
      </c>
      <c r="L1418"/>
      <c r="M1418" s="2">
        <v>504</v>
      </c>
    </row>
    <row r="1419" spans="1:13" s="82" customFormat="1" ht="12.75">
      <c r="A1419" s="48"/>
      <c r="B1419" s="450">
        <v>5000</v>
      </c>
      <c r="C1419" s="48" t="s">
        <v>618</v>
      </c>
      <c r="D1419" s="46" t="s">
        <v>481</v>
      </c>
      <c r="E1419" s="48" t="s">
        <v>453</v>
      </c>
      <c r="F1419" s="47" t="s">
        <v>651</v>
      </c>
      <c r="G1419" s="39" t="s">
        <v>14</v>
      </c>
      <c r="H1419" s="52">
        <f t="shared" si="139"/>
        <v>-128000</v>
      </c>
      <c r="I1419" s="20">
        <f t="shared" si="140"/>
        <v>9.920634920634921</v>
      </c>
      <c r="J1419" s="49"/>
      <c r="K1419" s="49" t="s">
        <v>430</v>
      </c>
      <c r="L1419" s="49"/>
      <c r="M1419" s="2">
        <v>504</v>
      </c>
    </row>
    <row r="1420" spans="1:13" s="82" customFormat="1" ht="12.75">
      <c r="A1420" s="46"/>
      <c r="B1420" s="450">
        <v>5000</v>
      </c>
      <c r="C1420" s="46" t="s">
        <v>652</v>
      </c>
      <c r="D1420" s="46" t="s">
        <v>481</v>
      </c>
      <c r="E1420" s="46" t="s">
        <v>453</v>
      </c>
      <c r="F1420" s="47" t="s">
        <v>653</v>
      </c>
      <c r="G1420" s="39" t="s">
        <v>21</v>
      </c>
      <c r="H1420" s="52">
        <f t="shared" si="139"/>
        <v>-133000</v>
      </c>
      <c r="I1420" s="20">
        <f t="shared" si="140"/>
        <v>9.920634920634921</v>
      </c>
      <c r="K1420" s="49" t="s">
        <v>430</v>
      </c>
      <c r="M1420" s="2">
        <v>504</v>
      </c>
    </row>
    <row r="1421" spans="1:13" s="82" customFormat="1" ht="12.75">
      <c r="A1421" s="46"/>
      <c r="B1421" s="450">
        <v>2000</v>
      </c>
      <c r="C1421" s="46" t="s">
        <v>1248</v>
      </c>
      <c r="D1421" s="46" t="s">
        <v>481</v>
      </c>
      <c r="E1421" s="46" t="s">
        <v>453</v>
      </c>
      <c r="F1421" s="129" t="s">
        <v>654</v>
      </c>
      <c r="G1421" s="39" t="s">
        <v>71</v>
      </c>
      <c r="H1421" s="52">
        <f t="shared" si="139"/>
        <v>-135000</v>
      </c>
      <c r="I1421" s="20">
        <f t="shared" si="140"/>
        <v>3.9682539682539684</v>
      </c>
      <c r="K1421" s="49" t="s">
        <v>430</v>
      </c>
      <c r="M1421" s="2">
        <v>504</v>
      </c>
    </row>
    <row r="1422" spans="1:13" s="82" customFormat="1" ht="12.75">
      <c r="A1422" s="46"/>
      <c r="B1422" s="450">
        <v>2500</v>
      </c>
      <c r="C1422" s="46" t="s">
        <v>1249</v>
      </c>
      <c r="D1422" s="46" t="s">
        <v>481</v>
      </c>
      <c r="E1422" s="46" t="s">
        <v>453</v>
      </c>
      <c r="F1422" s="39" t="s">
        <v>655</v>
      </c>
      <c r="G1422" s="39" t="s">
        <v>118</v>
      </c>
      <c r="H1422" s="52">
        <f t="shared" si="139"/>
        <v>-137500</v>
      </c>
      <c r="I1422" s="20">
        <f t="shared" si="140"/>
        <v>4.9603174603174605</v>
      </c>
      <c r="K1422" s="49" t="s">
        <v>430</v>
      </c>
      <c r="M1422" s="2">
        <v>504</v>
      </c>
    </row>
    <row r="1423" spans="1:13" s="82" customFormat="1" ht="12.75">
      <c r="A1423" s="46"/>
      <c r="B1423" s="450">
        <v>2500</v>
      </c>
      <c r="C1423" s="46" t="s">
        <v>1250</v>
      </c>
      <c r="D1423" s="46" t="s">
        <v>481</v>
      </c>
      <c r="E1423" s="46" t="s">
        <v>453</v>
      </c>
      <c r="F1423" s="39" t="s">
        <v>656</v>
      </c>
      <c r="G1423" s="39" t="s">
        <v>89</v>
      </c>
      <c r="H1423" s="52">
        <f t="shared" si="139"/>
        <v>-140000</v>
      </c>
      <c r="I1423" s="20">
        <f t="shared" si="140"/>
        <v>4.9603174603174605</v>
      </c>
      <c r="K1423" s="49" t="s">
        <v>430</v>
      </c>
      <c r="M1423" s="2">
        <v>504</v>
      </c>
    </row>
    <row r="1424" spans="1:13" s="82" customFormat="1" ht="12.75">
      <c r="A1424" s="46"/>
      <c r="B1424" s="450">
        <v>2000</v>
      </c>
      <c r="C1424" s="46" t="s">
        <v>1251</v>
      </c>
      <c r="D1424" s="46" t="s">
        <v>481</v>
      </c>
      <c r="E1424" s="46" t="s">
        <v>453</v>
      </c>
      <c r="F1424" s="129" t="s">
        <v>657</v>
      </c>
      <c r="G1424" s="39" t="s">
        <v>89</v>
      </c>
      <c r="H1424" s="52">
        <f t="shared" si="139"/>
        <v>-142000</v>
      </c>
      <c r="I1424" s="20">
        <f t="shared" si="140"/>
        <v>3.9682539682539684</v>
      </c>
      <c r="K1424" s="49" t="s">
        <v>430</v>
      </c>
      <c r="M1424" s="2">
        <v>504</v>
      </c>
    </row>
    <row r="1425" spans="1:13" s="82" customFormat="1" ht="12.75">
      <c r="A1425" s="46"/>
      <c r="B1425" s="450">
        <v>4000</v>
      </c>
      <c r="C1425" s="46" t="s">
        <v>1268</v>
      </c>
      <c r="D1425" s="46" t="s">
        <v>481</v>
      </c>
      <c r="E1425" s="46" t="s">
        <v>453</v>
      </c>
      <c r="F1425" s="39" t="s">
        <v>658</v>
      </c>
      <c r="G1425" s="39" t="s">
        <v>224</v>
      </c>
      <c r="H1425" s="52">
        <f t="shared" si="139"/>
        <v>-146000</v>
      </c>
      <c r="I1425" s="20">
        <f t="shared" si="140"/>
        <v>7.936507936507937</v>
      </c>
      <c r="K1425" s="49" t="s">
        <v>430</v>
      </c>
      <c r="M1425" s="2">
        <v>504</v>
      </c>
    </row>
    <row r="1426" spans="1:13" s="82" customFormat="1" ht="12.75">
      <c r="A1426" s="46"/>
      <c r="B1426" s="450">
        <v>1000</v>
      </c>
      <c r="C1426" s="46" t="s">
        <v>1267</v>
      </c>
      <c r="D1426" s="46" t="s">
        <v>481</v>
      </c>
      <c r="E1426" s="46" t="s">
        <v>453</v>
      </c>
      <c r="F1426" s="39" t="s">
        <v>659</v>
      </c>
      <c r="G1426" s="39" t="s">
        <v>224</v>
      </c>
      <c r="H1426" s="52">
        <f t="shared" si="139"/>
        <v>-147000</v>
      </c>
      <c r="I1426" s="20">
        <f t="shared" si="140"/>
        <v>1.9841269841269842</v>
      </c>
      <c r="K1426" s="49" t="s">
        <v>430</v>
      </c>
      <c r="M1426" s="2">
        <v>504</v>
      </c>
    </row>
    <row r="1427" spans="1:13" s="82" customFormat="1" ht="12.75">
      <c r="A1427" s="46"/>
      <c r="B1427" s="450">
        <v>5000</v>
      </c>
      <c r="C1427" s="46" t="s">
        <v>660</v>
      </c>
      <c r="D1427" s="46" t="s">
        <v>481</v>
      </c>
      <c r="E1427" s="46" t="s">
        <v>453</v>
      </c>
      <c r="F1427" s="39" t="s">
        <v>661</v>
      </c>
      <c r="G1427" s="39" t="s">
        <v>227</v>
      </c>
      <c r="H1427" s="52">
        <f t="shared" si="139"/>
        <v>-152000</v>
      </c>
      <c r="I1427" s="20">
        <f t="shared" si="140"/>
        <v>9.920634920634921</v>
      </c>
      <c r="K1427" s="49" t="s">
        <v>430</v>
      </c>
      <c r="M1427" s="2">
        <v>504</v>
      </c>
    </row>
    <row r="1428" spans="1:13" s="82" customFormat="1" ht="12.75">
      <c r="A1428" s="46"/>
      <c r="B1428" s="450">
        <v>6000</v>
      </c>
      <c r="C1428" s="46" t="s">
        <v>662</v>
      </c>
      <c r="D1428" s="46" t="s">
        <v>481</v>
      </c>
      <c r="E1428" s="46" t="s">
        <v>453</v>
      </c>
      <c r="F1428" s="39" t="s">
        <v>663</v>
      </c>
      <c r="G1428" s="39" t="s">
        <v>236</v>
      </c>
      <c r="H1428" s="52">
        <f t="shared" si="139"/>
        <v>-158000</v>
      </c>
      <c r="I1428" s="20">
        <f t="shared" si="140"/>
        <v>11.904761904761905</v>
      </c>
      <c r="K1428" s="49" t="s">
        <v>430</v>
      </c>
      <c r="M1428" s="2">
        <v>504</v>
      </c>
    </row>
    <row r="1429" spans="1:13" s="82" customFormat="1" ht="12.75">
      <c r="A1429" s="46"/>
      <c r="B1429" s="450">
        <v>10000</v>
      </c>
      <c r="C1429" s="46" t="s">
        <v>664</v>
      </c>
      <c r="D1429" s="46" t="s">
        <v>481</v>
      </c>
      <c r="E1429" s="46" t="s">
        <v>453</v>
      </c>
      <c r="F1429" s="39" t="s">
        <v>665</v>
      </c>
      <c r="G1429" s="39" t="s">
        <v>238</v>
      </c>
      <c r="H1429" s="52">
        <f t="shared" si="139"/>
        <v>-168000</v>
      </c>
      <c r="I1429" s="20">
        <f t="shared" si="140"/>
        <v>19.841269841269842</v>
      </c>
      <c r="K1429" s="49" t="s">
        <v>430</v>
      </c>
      <c r="M1429" s="2">
        <v>504</v>
      </c>
    </row>
    <row r="1430" spans="1:13" s="82" customFormat="1" ht="12.75">
      <c r="A1430" s="46"/>
      <c r="B1430" s="450">
        <v>10000</v>
      </c>
      <c r="C1430" s="46" t="s">
        <v>666</v>
      </c>
      <c r="D1430" s="46" t="s">
        <v>481</v>
      </c>
      <c r="E1430" s="46" t="s">
        <v>453</v>
      </c>
      <c r="F1430" s="39" t="s">
        <v>667</v>
      </c>
      <c r="G1430" s="39" t="s">
        <v>249</v>
      </c>
      <c r="H1430" s="52">
        <f t="shared" si="139"/>
        <v>-178000</v>
      </c>
      <c r="I1430" s="20">
        <f t="shared" si="140"/>
        <v>19.841269841269842</v>
      </c>
      <c r="K1430" s="49" t="s">
        <v>430</v>
      </c>
      <c r="M1430" s="2">
        <v>504</v>
      </c>
    </row>
    <row r="1431" spans="1:13" s="82" customFormat="1" ht="12.75">
      <c r="A1431" s="46"/>
      <c r="B1431" s="450">
        <v>6000</v>
      </c>
      <c r="C1431" s="46" t="s">
        <v>668</v>
      </c>
      <c r="D1431" s="46" t="s">
        <v>481</v>
      </c>
      <c r="E1431" s="46" t="s">
        <v>453</v>
      </c>
      <c r="F1431" s="39" t="s">
        <v>669</v>
      </c>
      <c r="G1431" s="39" t="s">
        <v>307</v>
      </c>
      <c r="H1431" s="52">
        <f t="shared" si="139"/>
        <v>-184000</v>
      </c>
      <c r="I1431" s="20">
        <f t="shared" si="140"/>
        <v>11.904761904761905</v>
      </c>
      <c r="K1431" s="49" t="s">
        <v>430</v>
      </c>
      <c r="M1431" s="2">
        <v>504</v>
      </c>
    </row>
    <row r="1432" spans="1:13" s="49" customFormat="1" ht="12.75">
      <c r="A1432" s="46"/>
      <c r="B1432" s="450">
        <v>3000</v>
      </c>
      <c r="C1432" s="46" t="s">
        <v>670</v>
      </c>
      <c r="D1432" s="46" t="s">
        <v>481</v>
      </c>
      <c r="E1432" s="46" t="s">
        <v>453</v>
      </c>
      <c r="F1432" s="129" t="s">
        <v>671</v>
      </c>
      <c r="G1432" s="39" t="s">
        <v>336</v>
      </c>
      <c r="H1432" s="52">
        <f t="shared" si="139"/>
        <v>-187000</v>
      </c>
      <c r="I1432" s="20">
        <f t="shared" si="140"/>
        <v>5.9523809523809526</v>
      </c>
      <c r="J1432" s="82"/>
      <c r="K1432" s="49" t="s">
        <v>430</v>
      </c>
      <c r="L1432" s="82"/>
      <c r="M1432" s="2">
        <v>504</v>
      </c>
    </row>
    <row r="1433" spans="1:13" s="80" customFormat="1" ht="12.75">
      <c r="A1433" s="48"/>
      <c r="B1433" s="266">
        <v>2000</v>
      </c>
      <c r="C1433" s="46" t="s">
        <v>672</v>
      </c>
      <c r="D1433" s="48" t="s">
        <v>481</v>
      </c>
      <c r="E1433" s="48" t="s">
        <v>453</v>
      </c>
      <c r="F1433" s="47" t="s">
        <v>659</v>
      </c>
      <c r="G1433" s="47" t="s">
        <v>313</v>
      </c>
      <c r="H1433" s="52">
        <f t="shared" si="139"/>
        <v>-189000</v>
      </c>
      <c r="I1433" s="20">
        <f t="shared" si="140"/>
        <v>3.9682539682539684</v>
      </c>
      <c r="J1433" s="49"/>
      <c r="K1433" s="49" t="s">
        <v>430</v>
      </c>
      <c r="L1433" s="49"/>
      <c r="M1433" s="2">
        <v>504</v>
      </c>
    </row>
    <row r="1434" spans="1:13" s="13" customFormat="1" ht="12.75">
      <c r="A1434" s="75"/>
      <c r="B1434" s="487">
        <f>SUM(B1385:B1433)</f>
        <v>189000</v>
      </c>
      <c r="C1434" s="77" t="s">
        <v>1139</v>
      </c>
      <c r="D1434" s="75"/>
      <c r="E1434" s="75"/>
      <c r="F1434" s="93"/>
      <c r="G1434" s="78"/>
      <c r="H1434" s="105">
        <v>0</v>
      </c>
      <c r="I1434" s="106">
        <f aca="true" t="shared" si="141" ref="I1434:I1441">+B1434/M1434</f>
        <v>375</v>
      </c>
      <c r="J1434" s="80"/>
      <c r="K1434" s="107"/>
      <c r="L1434" s="80"/>
      <c r="M1434" s="2">
        <v>504</v>
      </c>
    </row>
    <row r="1435" spans="1:13" s="13" customFormat="1" ht="12.75">
      <c r="A1435" s="10"/>
      <c r="B1435" s="181"/>
      <c r="C1435" s="10"/>
      <c r="D1435" s="10"/>
      <c r="E1435" s="10"/>
      <c r="F1435" s="39"/>
      <c r="G1435" s="28"/>
      <c r="H1435" s="52">
        <f aca="true" t="shared" si="142" ref="H1435:H1447">H1434-B1435</f>
        <v>0</v>
      </c>
      <c r="I1435" s="81">
        <f t="shared" si="141"/>
        <v>0</v>
      </c>
      <c r="K1435" s="82"/>
      <c r="M1435" s="2">
        <v>504</v>
      </c>
    </row>
    <row r="1436" spans="1:13" s="13" customFormat="1" ht="12.75">
      <c r="A1436" s="10"/>
      <c r="B1436" s="181"/>
      <c r="C1436" s="10"/>
      <c r="D1436" s="10"/>
      <c r="E1436" s="10"/>
      <c r="F1436" s="39"/>
      <c r="G1436" s="39"/>
      <c r="H1436" s="52">
        <f t="shared" si="142"/>
        <v>0</v>
      </c>
      <c r="I1436" s="81">
        <f t="shared" si="141"/>
        <v>0</v>
      </c>
      <c r="K1436" s="82"/>
      <c r="M1436" s="2">
        <v>504</v>
      </c>
    </row>
    <row r="1437" spans="1:13" s="13" customFormat="1" ht="12.75">
      <c r="A1437" s="48"/>
      <c r="B1437" s="181">
        <v>1950</v>
      </c>
      <c r="C1437" s="46" t="s">
        <v>38</v>
      </c>
      <c r="D1437" s="46" t="s">
        <v>481</v>
      </c>
      <c r="E1437" s="46" t="s">
        <v>52</v>
      </c>
      <c r="F1437" s="39" t="s">
        <v>603</v>
      </c>
      <c r="G1437" s="47" t="s">
        <v>14</v>
      </c>
      <c r="H1437" s="52">
        <f t="shared" si="142"/>
        <v>-1950</v>
      </c>
      <c r="I1437" s="81">
        <f t="shared" si="141"/>
        <v>3.869047619047619</v>
      </c>
      <c r="J1437" s="49"/>
      <c r="K1437" s="49" t="s">
        <v>431</v>
      </c>
      <c r="L1437" s="49"/>
      <c r="M1437" s="2">
        <v>504</v>
      </c>
    </row>
    <row r="1438" spans="1:13" s="13" customFormat="1" ht="12.75">
      <c r="A1438" s="48"/>
      <c r="B1438" s="181">
        <v>1400</v>
      </c>
      <c r="C1438" s="48" t="s">
        <v>38</v>
      </c>
      <c r="D1438" s="46" t="s">
        <v>481</v>
      </c>
      <c r="E1438" s="46" t="s">
        <v>52</v>
      </c>
      <c r="F1438" s="39" t="s">
        <v>603</v>
      </c>
      <c r="G1438" s="47" t="s">
        <v>19</v>
      </c>
      <c r="H1438" s="52">
        <f t="shared" si="142"/>
        <v>-3350</v>
      </c>
      <c r="I1438" s="81">
        <f t="shared" si="141"/>
        <v>2.7777777777777777</v>
      </c>
      <c r="J1438" s="49"/>
      <c r="K1438" s="49" t="s">
        <v>431</v>
      </c>
      <c r="L1438" s="49"/>
      <c r="M1438" s="2">
        <v>504</v>
      </c>
    </row>
    <row r="1439" spans="1:13" s="13" customFormat="1" ht="12.75">
      <c r="A1439" s="48"/>
      <c r="B1439" s="181">
        <v>1200</v>
      </c>
      <c r="C1439" s="46" t="s">
        <v>38</v>
      </c>
      <c r="D1439" s="46" t="s">
        <v>481</v>
      </c>
      <c r="E1439" s="46" t="s">
        <v>52</v>
      </c>
      <c r="F1439" s="39" t="s">
        <v>603</v>
      </c>
      <c r="G1439" s="47" t="s">
        <v>21</v>
      </c>
      <c r="H1439" s="52">
        <f t="shared" si="142"/>
        <v>-4550</v>
      </c>
      <c r="I1439" s="81">
        <f t="shared" si="141"/>
        <v>2.380952380952381</v>
      </c>
      <c r="J1439" s="49"/>
      <c r="K1439" s="49" t="s">
        <v>431</v>
      </c>
      <c r="L1439" s="49"/>
      <c r="M1439" s="2">
        <v>504</v>
      </c>
    </row>
    <row r="1440" spans="1:13" s="13" customFormat="1" ht="12.75">
      <c r="A1440" s="48"/>
      <c r="B1440" s="181">
        <v>1000</v>
      </c>
      <c r="C1440" s="46" t="s">
        <v>38</v>
      </c>
      <c r="D1440" s="46" t="s">
        <v>481</v>
      </c>
      <c r="E1440" s="46" t="s">
        <v>52</v>
      </c>
      <c r="F1440" s="39" t="s">
        <v>603</v>
      </c>
      <c r="G1440" s="47" t="s">
        <v>25</v>
      </c>
      <c r="H1440" s="52">
        <f t="shared" si="142"/>
        <v>-5550</v>
      </c>
      <c r="I1440" s="81">
        <f t="shared" si="141"/>
        <v>1.9841269841269842</v>
      </c>
      <c r="J1440" s="49"/>
      <c r="K1440" s="49" t="s">
        <v>431</v>
      </c>
      <c r="L1440" s="49"/>
      <c r="M1440" s="2">
        <v>504</v>
      </c>
    </row>
    <row r="1441" spans="1:13" s="89" customFormat="1" ht="12.75">
      <c r="A1441" s="46"/>
      <c r="B1441" s="181">
        <v>1400</v>
      </c>
      <c r="C1441" s="46" t="s">
        <v>38</v>
      </c>
      <c r="D1441" s="46" t="s">
        <v>481</v>
      </c>
      <c r="E1441" s="46" t="s">
        <v>52</v>
      </c>
      <c r="F1441" s="39" t="s">
        <v>603</v>
      </c>
      <c r="G1441" s="39" t="s">
        <v>27</v>
      </c>
      <c r="H1441" s="52">
        <f t="shared" si="142"/>
        <v>-6950</v>
      </c>
      <c r="I1441" s="81">
        <f t="shared" si="141"/>
        <v>2.7777777777777777</v>
      </c>
      <c r="J1441" s="82"/>
      <c r="K1441" s="49" t="s">
        <v>431</v>
      </c>
      <c r="L1441" s="82"/>
      <c r="M1441" s="2">
        <v>504</v>
      </c>
    </row>
    <row r="1442" spans="1:13" s="13" customFormat="1" ht="12.75">
      <c r="A1442" s="46"/>
      <c r="B1442" s="181">
        <v>1000</v>
      </c>
      <c r="C1442" s="46" t="s">
        <v>38</v>
      </c>
      <c r="D1442" s="46" t="s">
        <v>481</v>
      </c>
      <c r="E1442" s="46" t="s">
        <v>52</v>
      </c>
      <c r="F1442" s="39" t="s">
        <v>603</v>
      </c>
      <c r="G1442" s="39" t="s">
        <v>71</v>
      </c>
      <c r="H1442" s="52">
        <f t="shared" si="142"/>
        <v>-7950</v>
      </c>
      <c r="I1442" s="81">
        <f aca="true" t="shared" si="143" ref="I1442:I1505">+B1442/M1442</f>
        <v>1.9841269841269842</v>
      </c>
      <c r="J1442" s="82"/>
      <c r="K1442" s="49" t="s">
        <v>431</v>
      </c>
      <c r="L1442" s="82"/>
      <c r="M1442" s="2">
        <v>504</v>
      </c>
    </row>
    <row r="1443" spans="1:13" s="13" customFormat="1" ht="12.75">
      <c r="A1443" s="46"/>
      <c r="B1443" s="181">
        <v>1500</v>
      </c>
      <c r="C1443" s="48" t="s">
        <v>38</v>
      </c>
      <c r="D1443" s="46" t="s">
        <v>481</v>
      </c>
      <c r="E1443" s="46" t="s">
        <v>52</v>
      </c>
      <c r="F1443" s="39" t="s">
        <v>603</v>
      </c>
      <c r="G1443" s="39" t="s">
        <v>73</v>
      </c>
      <c r="H1443" s="52">
        <f t="shared" si="142"/>
        <v>-9450</v>
      </c>
      <c r="I1443" s="81">
        <f t="shared" si="143"/>
        <v>2.9761904761904763</v>
      </c>
      <c r="J1443" s="82"/>
      <c r="K1443" s="49" t="s">
        <v>431</v>
      </c>
      <c r="L1443" s="82"/>
      <c r="M1443" s="2">
        <v>504</v>
      </c>
    </row>
    <row r="1444" spans="1:13" s="13" customFormat="1" ht="12.75">
      <c r="A1444" s="46"/>
      <c r="B1444" s="181">
        <v>1500</v>
      </c>
      <c r="C1444" s="46" t="s">
        <v>38</v>
      </c>
      <c r="D1444" s="46" t="s">
        <v>481</v>
      </c>
      <c r="E1444" s="46" t="s">
        <v>52</v>
      </c>
      <c r="F1444" s="39" t="s">
        <v>603</v>
      </c>
      <c r="G1444" s="39" t="s">
        <v>89</v>
      </c>
      <c r="H1444" s="52">
        <f t="shared" si="142"/>
        <v>-10950</v>
      </c>
      <c r="I1444" s="81">
        <f t="shared" si="143"/>
        <v>2.9761904761904763</v>
      </c>
      <c r="J1444" s="82"/>
      <c r="K1444" s="49" t="s">
        <v>431</v>
      </c>
      <c r="L1444" s="82"/>
      <c r="M1444" s="2">
        <v>504</v>
      </c>
    </row>
    <row r="1445" spans="1:13" s="13" customFormat="1" ht="12.75">
      <c r="A1445" s="46"/>
      <c r="B1445" s="181">
        <v>1500</v>
      </c>
      <c r="C1445" s="46" t="s">
        <v>38</v>
      </c>
      <c r="D1445" s="46" t="s">
        <v>481</v>
      </c>
      <c r="E1445" s="46" t="s">
        <v>52</v>
      </c>
      <c r="F1445" s="39" t="s">
        <v>603</v>
      </c>
      <c r="G1445" s="39" t="s">
        <v>90</v>
      </c>
      <c r="H1445" s="52">
        <f t="shared" si="142"/>
        <v>-12450</v>
      </c>
      <c r="I1445" s="81">
        <f t="shared" si="143"/>
        <v>2.9761904761904763</v>
      </c>
      <c r="J1445" s="82"/>
      <c r="K1445" s="49" t="s">
        <v>431</v>
      </c>
      <c r="L1445" s="82"/>
      <c r="M1445" s="2">
        <v>504</v>
      </c>
    </row>
    <row r="1446" spans="1:13" s="13" customFormat="1" ht="12.75">
      <c r="A1446" s="46"/>
      <c r="B1446" s="181">
        <v>1500</v>
      </c>
      <c r="C1446" s="46" t="s">
        <v>38</v>
      </c>
      <c r="D1446" s="46" t="s">
        <v>481</v>
      </c>
      <c r="E1446" s="46" t="s">
        <v>52</v>
      </c>
      <c r="F1446" s="39" t="s">
        <v>603</v>
      </c>
      <c r="G1446" s="39" t="s">
        <v>91</v>
      </c>
      <c r="H1446" s="52">
        <f t="shared" si="142"/>
        <v>-13950</v>
      </c>
      <c r="I1446" s="81">
        <f t="shared" si="143"/>
        <v>2.9761904761904763</v>
      </c>
      <c r="J1446" s="82"/>
      <c r="K1446" s="82" t="s">
        <v>431</v>
      </c>
      <c r="L1446" s="82"/>
      <c r="M1446" s="2">
        <v>504</v>
      </c>
    </row>
    <row r="1447" spans="1:14" s="13" customFormat="1" ht="12.75">
      <c r="A1447" s="46"/>
      <c r="B1447" s="181">
        <v>1100</v>
      </c>
      <c r="C1447" s="46" t="s">
        <v>38</v>
      </c>
      <c r="D1447" s="46" t="s">
        <v>481</v>
      </c>
      <c r="E1447" s="46" t="s">
        <v>52</v>
      </c>
      <c r="F1447" s="39" t="s">
        <v>603</v>
      </c>
      <c r="G1447" s="39" t="s">
        <v>137</v>
      </c>
      <c r="H1447" s="52">
        <f t="shared" si="142"/>
        <v>-15050</v>
      </c>
      <c r="I1447" s="81">
        <f t="shared" si="143"/>
        <v>2.1825396825396823</v>
      </c>
      <c r="J1447" s="82"/>
      <c r="K1447" s="82" t="s">
        <v>431</v>
      </c>
      <c r="L1447" s="82"/>
      <c r="M1447" s="2">
        <v>504</v>
      </c>
      <c r="N1447" s="130"/>
    </row>
    <row r="1448" spans="1:13" s="13" customFormat="1" ht="12.75">
      <c r="A1448" s="46"/>
      <c r="B1448" s="181">
        <v>2500</v>
      </c>
      <c r="C1448" s="46" t="s">
        <v>38</v>
      </c>
      <c r="D1448" s="46" t="s">
        <v>481</v>
      </c>
      <c r="E1448" s="46" t="s">
        <v>52</v>
      </c>
      <c r="F1448" s="39" t="s">
        <v>603</v>
      </c>
      <c r="G1448" s="39" t="s">
        <v>137</v>
      </c>
      <c r="H1448" s="52">
        <f aca="true" t="shared" si="144" ref="H1448:H1511">H1447-B1448</f>
        <v>-17550</v>
      </c>
      <c r="I1448" s="81">
        <f t="shared" si="143"/>
        <v>4.9603174603174605</v>
      </c>
      <c r="J1448" s="82"/>
      <c r="K1448" s="82" t="s">
        <v>431</v>
      </c>
      <c r="L1448" s="82"/>
      <c r="M1448" s="2">
        <v>504</v>
      </c>
    </row>
    <row r="1449" spans="1:13" s="13" customFormat="1" ht="12.75">
      <c r="A1449" s="46"/>
      <c r="B1449" s="181">
        <v>1500</v>
      </c>
      <c r="C1449" s="46" t="s">
        <v>38</v>
      </c>
      <c r="D1449" s="46" t="s">
        <v>481</v>
      </c>
      <c r="E1449" s="46" t="s">
        <v>52</v>
      </c>
      <c r="F1449" s="39" t="s">
        <v>603</v>
      </c>
      <c r="G1449" s="39" t="s">
        <v>137</v>
      </c>
      <c r="H1449" s="52">
        <f t="shared" si="144"/>
        <v>-19050</v>
      </c>
      <c r="I1449" s="81">
        <f t="shared" si="143"/>
        <v>2.9761904761904763</v>
      </c>
      <c r="J1449" s="82"/>
      <c r="K1449" s="82" t="s">
        <v>431</v>
      </c>
      <c r="L1449" s="82"/>
      <c r="M1449" s="2">
        <v>504</v>
      </c>
    </row>
    <row r="1450" spans="1:13" s="13" customFormat="1" ht="12.75">
      <c r="A1450" s="46"/>
      <c r="B1450" s="181">
        <v>1000</v>
      </c>
      <c r="C1450" s="46" t="s">
        <v>38</v>
      </c>
      <c r="D1450" s="46" t="s">
        <v>481</v>
      </c>
      <c r="E1450" s="46" t="s">
        <v>52</v>
      </c>
      <c r="F1450" s="39" t="s">
        <v>603</v>
      </c>
      <c r="G1450" s="39" t="s">
        <v>92</v>
      </c>
      <c r="H1450" s="52">
        <f t="shared" si="144"/>
        <v>-20050</v>
      </c>
      <c r="I1450" s="81">
        <f t="shared" si="143"/>
        <v>1.9841269841269842</v>
      </c>
      <c r="J1450" s="82"/>
      <c r="K1450" s="82" t="s">
        <v>431</v>
      </c>
      <c r="L1450" s="82"/>
      <c r="M1450" s="2">
        <v>504</v>
      </c>
    </row>
    <row r="1451" spans="1:13" s="13" customFormat="1" ht="12.75">
      <c r="A1451" s="46"/>
      <c r="B1451" s="181">
        <v>1400</v>
      </c>
      <c r="C1451" s="46" t="s">
        <v>38</v>
      </c>
      <c r="D1451" s="46" t="s">
        <v>481</v>
      </c>
      <c r="E1451" s="46" t="s">
        <v>52</v>
      </c>
      <c r="F1451" s="39" t="s">
        <v>603</v>
      </c>
      <c r="G1451" s="39" t="s">
        <v>123</v>
      </c>
      <c r="H1451" s="52">
        <f t="shared" si="144"/>
        <v>-21450</v>
      </c>
      <c r="I1451" s="81">
        <f t="shared" si="143"/>
        <v>2.7777777777777777</v>
      </c>
      <c r="J1451" s="82"/>
      <c r="K1451" s="82" t="s">
        <v>431</v>
      </c>
      <c r="L1451" s="82"/>
      <c r="M1451" s="2">
        <v>504</v>
      </c>
    </row>
    <row r="1452" spans="1:13" s="13" customFormat="1" ht="12.75">
      <c r="A1452" s="46"/>
      <c r="B1452" s="181">
        <v>1000</v>
      </c>
      <c r="C1452" s="46" t="s">
        <v>38</v>
      </c>
      <c r="D1452" s="46" t="s">
        <v>481</v>
      </c>
      <c r="E1452" s="46" t="s">
        <v>52</v>
      </c>
      <c r="F1452" s="39" t="s">
        <v>603</v>
      </c>
      <c r="G1452" s="39" t="s">
        <v>224</v>
      </c>
      <c r="H1452" s="52">
        <f t="shared" si="144"/>
        <v>-22450</v>
      </c>
      <c r="I1452" s="81">
        <f t="shared" si="143"/>
        <v>1.9841269841269842</v>
      </c>
      <c r="J1452" s="82"/>
      <c r="K1452" s="82" t="s">
        <v>431</v>
      </c>
      <c r="L1452" s="82"/>
      <c r="M1452" s="2">
        <v>504</v>
      </c>
    </row>
    <row r="1453" spans="1:13" s="13" customFormat="1" ht="12.75">
      <c r="A1453" s="46"/>
      <c r="B1453" s="181">
        <v>1000</v>
      </c>
      <c r="C1453" s="46" t="s">
        <v>38</v>
      </c>
      <c r="D1453" s="46" t="s">
        <v>481</v>
      </c>
      <c r="E1453" s="46" t="s">
        <v>52</v>
      </c>
      <c r="F1453" s="39" t="s">
        <v>603</v>
      </c>
      <c r="G1453" s="39" t="s">
        <v>227</v>
      </c>
      <c r="H1453" s="52">
        <f t="shared" si="144"/>
        <v>-23450</v>
      </c>
      <c r="I1453" s="81">
        <f t="shared" si="143"/>
        <v>1.9841269841269842</v>
      </c>
      <c r="J1453" s="82"/>
      <c r="K1453" s="82" t="s">
        <v>431</v>
      </c>
      <c r="L1453" s="82"/>
      <c r="M1453" s="2">
        <v>504</v>
      </c>
    </row>
    <row r="1454" spans="1:13" s="13" customFormat="1" ht="12.75">
      <c r="A1454" s="46"/>
      <c r="B1454" s="181">
        <v>1500</v>
      </c>
      <c r="C1454" s="46" t="s">
        <v>38</v>
      </c>
      <c r="D1454" s="46" t="s">
        <v>481</v>
      </c>
      <c r="E1454" s="46" t="s">
        <v>52</v>
      </c>
      <c r="F1454" s="39" t="s">
        <v>603</v>
      </c>
      <c r="G1454" s="39" t="s">
        <v>230</v>
      </c>
      <c r="H1454" s="52">
        <f t="shared" si="144"/>
        <v>-24950</v>
      </c>
      <c r="I1454" s="81">
        <f t="shared" si="143"/>
        <v>2.9761904761904763</v>
      </c>
      <c r="J1454" s="82"/>
      <c r="K1454" s="82" t="s">
        <v>431</v>
      </c>
      <c r="L1454" s="82"/>
      <c r="M1454" s="2">
        <v>504</v>
      </c>
    </row>
    <row r="1455" spans="1:13" s="13" customFormat="1" ht="12.75">
      <c r="A1455" s="1"/>
      <c r="B1455" s="266">
        <v>1150</v>
      </c>
      <c r="C1455" s="48" t="s">
        <v>38</v>
      </c>
      <c r="D1455" s="46" t="s">
        <v>481</v>
      </c>
      <c r="E1455" s="48" t="s">
        <v>52</v>
      </c>
      <c r="F1455" s="39" t="s">
        <v>603</v>
      </c>
      <c r="G1455" s="47" t="s">
        <v>232</v>
      </c>
      <c r="H1455" s="52">
        <f t="shared" si="144"/>
        <v>-26100</v>
      </c>
      <c r="I1455" s="81">
        <f t="shared" si="143"/>
        <v>2.2817460317460316</v>
      </c>
      <c r="J1455"/>
      <c r="K1455" s="82" t="s">
        <v>431</v>
      </c>
      <c r="L1455"/>
      <c r="M1455" s="2">
        <v>504</v>
      </c>
    </row>
    <row r="1456" spans="1:13" s="13" customFormat="1" ht="12.75">
      <c r="A1456" s="46"/>
      <c r="B1456" s="181">
        <v>1500</v>
      </c>
      <c r="C1456" s="46" t="s">
        <v>38</v>
      </c>
      <c r="D1456" s="46" t="s">
        <v>481</v>
      </c>
      <c r="E1456" s="46" t="s">
        <v>52</v>
      </c>
      <c r="F1456" s="39" t="s">
        <v>603</v>
      </c>
      <c r="G1456" s="39" t="s">
        <v>232</v>
      </c>
      <c r="H1456" s="52">
        <f t="shared" si="144"/>
        <v>-27600</v>
      </c>
      <c r="I1456" s="81">
        <f t="shared" si="143"/>
        <v>2.9761904761904763</v>
      </c>
      <c r="J1456" s="82"/>
      <c r="K1456" s="82" t="s">
        <v>431</v>
      </c>
      <c r="L1456" s="82"/>
      <c r="M1456" s="2">
        <v>504</v>
      </c>
    </row>
    <row r="1457" spans="1:13" s="13" customFormat="1" ht="12.75">
      <c r="A1457" s="1"/>
      <c r="B1457" s="181">
        <v>1400</v>
      </c>
      <c r="C1457" s="1" t="s">
        <v>38</v>
      </c>
      <c r="D1457" s="46" t="s">
        <v>481</v>
      </c>
      <c r="E1457" s="48" t="s">
        <v>52</v>
      </c>
      <c r="F1457" s="39" t="s">
        <v>603</v>
      </c>
      <c r="G1457" s="47" t="s">
        <v>236</v>
      </c>
      <c r="H1457" s="52">
        <f t="shared" si="144"/>
        <v>-29000</v>
      </c>
      <c r="I1457" s="81">
        <f t="shared" si="143"/>
        <v>2.7777777777777777</v>
      </c>
      <c r="J1457"/>
      <c r="K1457" s="82" t="s">
        <v>431</v>
      </c>
      <c r="L1457"/>
      <c r="M1457" s="2">
        <v>504</v>
      </c>
    </row>
    <row r="1458" spans="1:13" s="13" customFormat="1" ht="12.75">
      <c r="A1458" s="1"/>
      <c r="B1458" s="266">
        <v>1500</v>
      </c>
      <c r="C1458" s="1" t="s">
        <v>38</v>
      </c>
      <c r="D1458" s="46" t="s">
        <v>481</v>
      </c>
      <c r="E1458" s="48" t="s">
        <v>52</v>
      </c>
      <c r="F1458" s="39" t="s">
        <v>603</v>
      </c>
      <c r="G1458" s="47" t="s">
        <v>238</v>
      </c>
      <c r="H1458" s="52">
        <f t="shared" si="144"/>
        <v>-30500</v>
      </c>
      <c r="I1458" s="81">
        <f t="shared" si="143"/>
        <v>2.9761904761904763</v>
      </c>
      <c r="J1458"/>
      <c r="K1458" s="82" t="s">
        <v>431</v>
      </c>
      <c r="L1458"/>
      <c r="M1458" s="2">
        <v>504</v>
      </c>
    </row>
    <row r="1459" spans="1:13" s="13" customFormat="1" ht="12.75">
      <c r="A1459" s="46"/>
      <c r="B1459" s="181">
        <v>1500</v>
      </c>
      <c r="C1459" s="46" t="s">
        <v>38</v>
      </c>
      <c r="D1459" s="46" t="s">
        <v>481</v>
      </c>
      <c r="E1459" s="46" t="s">
        <v>52</v>
      </c>
      <c r="F1459" s="39" t="s">
        <v>603</v>
      </c>
      <c r="G1459" s="39" t="s">
        <v>249</v>
      </c>
      <c r="H1459" s="52">
        <f t="shared" si="144"/>
        <v>-32000</v>
      </c>
      <c r="I1459" s="81">
        <f t="shared" si="143"/>
        <v>2.9761904761904763</v>
      </c>
      <c r="J1459" s="82"/>
      <c r="K1459" s="82" t="s">
        <v>431</v>
      </c>
      <c r="L1459" s="82"/>
      <c r="M1459" s="2">
        <v>504</v>
      </c>
    </row>
    <row r="1460" spans="1:13" s="13" customFormat="1" ht="12.75">
      <c r="A1460" s="46"/>
      <c r="B1460" s="181">
        <v>1500</v>
      </c>
      <c r="C1460" s="46" t="s">
        <v>38</v>
      </c>
      <c r="D1460" s="46" t="s">
        <v>481</v>
      </c>
      <c r="E1460" s="46" t="s">
        <v>52</v>
      </c>
      <c r="F1460" s="39" t="s">
        <v>603</v>
      </c>
      <c r="G1460" s="39" t="s">
        <v>307</v>
      </c>
      <c r="H1460" s="52">
        <f t="shared" si="144"/>
        <v>-33500</v>
      </c>
      <c r="I1460" s="81">
        <f t="shared" si="143"/>
        <v>2.9761904761904763</v>
      </c>
      <c r="J1460" s="82"/>
      <c r="K1460" s="82" t="s">
        <v>431</v>
      </c>
      <c r="L1460" s="82"/>
      <c r="M1460" s="2">
        <v>504</v>
      </c>
    </row>
    <row r="1461" spans="1:13" s="13" customFormat="1" ht="12.75">
      <c r="A1461" s="46"/>
      <c r="B1461" s="181">
        <v>1000</v>
      </c>
      <c r="C1461" s="46" t="s">
        <v>38</v>
      </c>
      <c r="D1461" s="46" t="s">
        <v>481</v>
      </c>
      <c r="E1461" s="46" t="s">
        <v>52</v>
      </c>
      <c r="F1461" s="39" t="s">
        <v>603</v>
      </c>
      <c r="G1461" s="39" t="s">
        <v>309</v>
      </c>
      <c r="H1461" s="52">
        <f t="shared" si="144"/>
        <v>-34500</v>
      </c>
      <c r="I1461" s="81">
        <f t="shared" si="143"/>
        <v>1.9841269841269842</v>
      </c>
      <c r="J1461" s="82"/>
      <c r="K1461" s="82" t="s">
        <v>431</v>
      </c>
      <c r="L1461" s="82"/>
      <c r="M1461" s="2">
        <v>504</v>
      </c>
    </row>
    <row r="1462" spans="1:13" s="13" customFormat="1" ht="12.75">
      <c r="A1462" s="46"/>
      <c r="B1462" s="181">
        <v>1400</v>
      </c>
      <c r="C1462" s="46" t="s">
        <v>38</v>
      </c>
      <c r="D1462" s="46" t="s">
        <v>481</v>
      </c>
      <c r="E1462" s="46" t="s">
        <v>52</v>
      </c>
      <c r="F1462" s="39" t="s">
        <v>603</v>
      </c>
      <c r="G1462" s="39" t="s">
        <v>311</v>
      </c>
      <c r="H1462" s="52">
        <f t="shared" si="144"/>
        <v>-35900</v>
      </c>
      <c r="I1462" s="81">
        <f t="shared" si="143"/>
        <v>2.7777777777777777</v>
      </c>
      <c r="J1462" s="82"/>
      <c r="K1462" s="82" t="s">
        <v>431</v>
      </c>
      <c r="L1462" s="82"/>
      <c r="M1462" s="2">
        <v>504</v>
      </c>
    </row>
    <row r="1463" spans="1:13" s="82" customFormat="1" ht="12.75">
      <c r="A1463" s="46"/>
      <c r="B1463" s="181">
        <v>1000</v>
      </c>
      <c r="C1463" s="46" t="s">
        <v>38</v>
      </c>
      <c r="D1463" s="46" t="s">
        <v>481</v>
      </c>
      <c r="E1463" s="46" t="s">
        <v>52</v>
      </c>
      <c r="F1463" s="39" t="s">
        <v>603</v>
      </c>
      <c r="G1463" s="39" t="s">
        <v>313</v>
      </c>
      <c r="H1463" s="52">
        <f t="shared" si="144"/>
        <v>-36900</v>
      </c>
      <c r="I1463" s="81">
        <f t="shared" si="143"/>
        <v>1.9841269841269842</v>
      </c>
      <c r="K1463" s="82" t="s">
        <v>431</v>
      </c>
      <c r="M1463" s="2">
        <v>504</v>
      </c>
    </row>
    <row r="1464" spans="1:13" ht="12.75">
      <c r="A1464" s="46"/>
      <c r="B1464" s="181">
        <v>1400</v>
      </c>
      <c r="C1464" s="46" t="s">
        <v>38</v>
      </c>
      <c r="D1464" s="46" t="s">
        <v>481</v>
      </c>
      <c r="E1464" s="46" t="s">
        <v>52</v>
      </c>
      <c r="F1464" s="39" t="s">
        <v>603</v>
      </c>
      <c r="G1464" s="39" t="s">
        <v>315</v>
      </c>
      <c r="H1464" s="52">
        <f t="shared" si="144"/>
        <v>-38300</v>
      </c>
      <c r="I1464" s="81">
        <f t="shared" si="143"/>
        <v>2.7777777777777777</v>
      </c>
      <c r="J1464" s="82"/>
      <c r="K1464" s="82" t="s">
        <v>431</v>
      </c>
      <c r="L1464" s="82"/>
      <c r="M1464" s="2">
        <v>504</v>
      </c>
    </row>
    <row r="1465" spans="2:13" ht="12.75">
      <c r="B1465" s="181">
        <v>1200</v>
      </c>
      <c r="C1465" s="10" t="s">
        <v>38</v>
      </c>
      <c r="D1465" s="10" t="s">
        <v>481</v>
      </c>
      <c r="E1465" s="10" t="s">
        <v>52</v>
      </c>
      <c r="F1465" s="28" t="s">
        <v>673</v>
      </c>
      <c r="G1465" s="25" t="s">
        <v>14</v>
      </c>
      <c r="H1465" s="52">
        <f t="shared" si="144"/>
        <v>-39500</v>
      </c>
      <c r="I1465" s="81">
        <f t="shared" si="143"/>
        <v>2.380952380952381</v>
      </c>
      <c r="J1465" s="5"/>
      <c r="K1465" s="49" t="s">
        <v>674</v>
      </c>
      <c r="M1465" s="2">
        <v>504</v>
      </c>
    </row>
    <row r="1466" spans="1:13" s="13" customFormat="1" ht="12.75">
      <c r="A1466" s="1"/>
      <c r="B1466" s="181">
        <v>1000</v>
      </c>
      <c r="C1466" s="10" t="s">
        <v>38</v>
      </c>
      <c r="D1466" s="10" t="s">
        <v>481</v>
      </c>
      <c r="E1466" s="10" t="s">
        <v>52</v>
      </c>
      <c r="F1466" s="28" t="s">
        <v>673</v>
      </c>
      <c r="G1466" s="25" t="s">
        <v>19</v>
      </c>
      <c r="H1466" s="52">
        <f t="shared" si="144"/>
        <v>-40500</v>
      </c>
      <c r="I1466" s="81">
        <f t="shared" si="143"/>
        <v>1.9841269841269842</v>
      </c>
      <c r="J1466" s="5"/>
      <c r="K1466" s="49" t="s">
        <v>674</v>
      </c>
      <c r="L1466"/>
      <c r="M1466" s="2">
        <v>504</v>
      </c>
    </row>
    <row r="1467" spans="1:13" s="13" customFormat="1" ht="12.75">
      <c r="A1467" s="10"/>
      <c r="B1467" s="181">
        <v>1400</v>
      </c>
      <c r="C1467" s="10" t="s">
        <v>38</v>
      </c>
      <c r="D1467" s="10" t="s">
        <v>481</v>
      </c>
      <c r="E1467" s="10" t="s">
        <v>52</v>
      </c>
      <c r="F1467" s="28" t="s">
        <v>673</v>
      </c>
      <c r="G1467" s="25" t="s">
        <v>21</v>
      </c>
      <c r="H1467" s="52">
        <f t="shared" si="144"/>
        <v>-41900</v>
      </c>
      <c r="I1467" s="81">
        <f t="shared" si="143"/>
        <v>2.7777777777777777</v>
      </c>
      <c r="J1467" s="27"/>
      <c r="K1467" s="82" t="s">
        <v>674</v>
      </c>
      <c r="M1467" s="2">
        <v>504</v>
      </c>
    </row>
    <row r="1468" spans="1:13" s="13" customFormat="1" ht="12.75">
      <c r="A1468" s="10"/>
      <c r="B1468" s="181">
        <v>1000</v>
      </c>
      <c r="C1468" s="10" t="s">
        <v>38</v>
      </c>
      <c r="D1468" s="10" t="s">
        <v>481</v>
      </c>
      <c r="E1468" s="10" t="s">
        <v>52</v>
      </c>
      <c r="F1468" s="28" t="s">
        <v>673</v>
      </c>
      <c r="G1468" s="25" t="s">
        <v>25</v>
      </c>
      <c r="H1468" s="52">
        <f t="shared" si="144"/>
        <v>-42900</v>
      </c>
      <c r="I1468" s="81">
        <f t="shared" si="143"/>
        <v>1.9841269841269842</v>
      </c>
      <c r="J1468" s="27"/>
      <c r="K1468" s="82" t="s">
        <v>674</v>
      </c>
      <c r="M1468" s="2">
        <v>504</v>
      </c>
    </row>
    <row r="1469" spans="1:13" s="13" customFormat="1" ht="12.75">
      <c r="A1469" s="10"/>
      <c r="B1469" s="181">
        <v>1400</v>
      </c>
      <c r="C1469" s="10" t="s">
        <v>38</v>
      </c>
      <c r="D1469" s="10" t="s">
        <v>481</v>
      </c>
      <c r="E1469" s="10" t="s">
        <v>52</v>
      </c>
      <c r="F1469" s="28" t="s">
        <v>673</v>
      </c>
      <c r="G1469" s="28" t="s">
        <v>27</v>
      </c>
      <c r="H1469" s="52">
        <f t="shared" si="144"/>
        <v>-44300</v>
      </c>
      <c r="I1469" s="81">
        <f t="shared" si="143"/>
        <v>2.7777777777777777</v>
      </c>
      <c r="J1469" s="27"/>
      <c r="K1469" s="82" t="s">
        <v>674</v>
      </c>
      <c r="M1469" s="2">
        <v>504</v>
      </c>
    </row>
    <row r="1470" spans="1:13" s="13" customFormat="1" ht="12.75">
      <c r="A1470" s="10"/>
      <c r="B1470" s="181">
        <v>1500</v>
      </c>
      <c r="C1470" s="10" t="s">
        <v>38</v>
      </c>
      <c r="D1470" s="10" t="s">
        <v>481</v>
      </c>
      <c r="E1470" s="10" t="s">
        <v>52</v>
      </c>
      <c r="F1470" s="28" t="s">
        <v>673</v>
      </c>
      <c r="G1470" s="28" t="s">
        <v>71</v>
      </c>
      <c r="H1470" s="52">
        <f t="shared" si="144"/>
        <v>-45800</v>
      </c>
      <c r="I1470" s="81">
        <f t="shared" si="143"/>
        <v>2.9761904761904763</v>
      </c>
      <c r="J1470" s="27"/>
      <c r="K1470" s="82" t="s">
        <v>674</v>
      </c>
      <c r="M1470" s="2">
        <v>504</v>
      </c>
    </row>
    <row r="1471" spans="1:13" s="13" customFormat="1" ht="12.75">
      <c r="A1471" s="10"/>
      <c r="B1471" s="181">
        <v>1000</v>
      </c>
      <c r="C1471" s="10" t="s">
        <v>38</v>
      </c>
      <c r="D1471" s="10" t="s">
        <v>481</v>
      </c>
      <c r="E1471" s="10" t="s">
        <v>52</v>
      </c>
      <c r="F1471" s="28" t="s">
        <v>673</v>
      </c>
      <c r="G1471" s="28" t="s">
        <v>73</v>
      </c>
      <c r="H1471" s="52">
        <f t="shared" si="144"/>
        <v>-46800</v>
      </c>
      <c r="I1471" s="81">
        <f t="shared" si="143"/>
        <v>1.9841269841269842</v>
      </c>
      <c r="J1471" s="27"/>
      <c r="K1471" s="82" t="s">
        <v>674</v>
      </c>
      <c r="M1471" s="2">
        <v>504</v>
      </c>
    </row>
    <row r="1472" spans="1:13" s="13" customFormat="1" ht="12.75">
      <c r="A1472" s="10"/>
      <c r="B1472" s="181">
        <v>1300</v>
      </c>
      <c r="C1472" s="10" t="s">
        <v>38</v>
      </c>
      <c r="D1472" s="10" t="s">
        <v>481</v>
      </c>
      <c r="E1472" s="10" t="s">
        <v>52</v>
      </c>
      <c r="F1472" s="28" t="s">
        <v>673</v>
      </c>
      <c r="G1472" s="28" t="s">
        <v>89</v>
      </c>
      <c r="H1472" s="52">
        <f t="shared" si="144"/>
        <v>-48100</v>
      </c>
      <c r="I1472" s="81">
        <f t="shared" si="143"/>
        <v>2.5793650793650795</v>
      </c>
      <c r="J1472" s="27"/>
      <c r="K1472" s="82" t="s">
        <v>674</v>
      </c>
      <c r="M1472" s="2">
        <v>504</v>
      </c>
    </row>
    <row r="1473" spans="1:13" s="13" customFormat="1" ht="12.75">
      <c r="A1473" s="10"/>
      <c r="B1473" s="181">
        <v>1000</v>
      </c>
      <c r="C1473" s="10" t="s">
        <v>38</v>
      </c>
      <c r="D1473" s="10" t="s">
        <v>481</v>
      </c>
      <c r="E1473" s="10" t="s">
        <v>52</v>
      </c>
      <c r="F1473" s="28" t="s">
        <v>673</v>
      </c>
      <c r="G1473" s="28" t="s">
        <v>90</v>
      </c>
      <c r="H1473" s="52">
        <f t="shared" si="144"/>
        <v>-49100</v>
      </c>
      <c r="I1473" s="81">
        <f t="shared" si="143"/>
        <v>1.9841269841269842</v>
      </c>
      <c r="J1473" s="27"/>
      <c r="K1473" s="82" t="s">
        <v>674</v>
      </c>
      <c r="M1473" s="2">
        <v>504</v>
      </c>
    </row>
    <row r="1474" spans="1:13" s="13" customFormat="1" ht="12.75">
      <c r="A1474" s="10"/>
      <c r="B1474" s="181">
        <v>1400</v>
      </c>
      <c r="C1474" s="10" t="s">
        <v>38</v>
      </c>
      <c r="D1474" s="10" t="s">
        <v>481</v>
      </c>
      <c r="E1474" s="10" t="s">
        <v>52</v>
      </c>
      <c r="F1474" s="28" t="s">
        <v>673</v>
      </c>
      <c r="G1474" s="28" t="s">
        <v>91</v>
      </c>
      <c r="H1474" s="52">
        <f t="shared" si="144"/>
        <v>-50500</v>
      </c>
      <c r="I1474" s="81">
        <f t="shared" si="143"/>
        <v>2.7777777777777777</v>
      </c>
      <c r="J1474" s="27"/>
      <c r="K1474" s="82" t="s">
        <v>674</v>
      </c>
      <c r="M1474" s="2">
        <v>504</v>
      </c>
    </row>
    <row r="1475" spans="1:13" s="13" customFormat="1" ht="12.75">
      <c r="A1475" s="10"/>
      <c r="B1475" s="181">
        <v>1000</v>
      </c>
      <c r="C1475" s="10" t="s">
        <v>38</v>
      </c>
      <c r="D1475" s="10" t="s">
        <v>481</v>
      </c>
      <c r="E1475" s="10" t="s">
        <v>52</v>
      </c>
      <c r="F1475" s="28" t="s">
        <v>673</v>
      </c>
      <c r="G1475" s="28" t="s">
        <v>137</v>
      </c>
      <c r="H1475" s="52">
        <f t="shared" si="144"/>
        <v>-51500</v>
      </c>
      <c r="I1475" s="81">
        <f t="shared" si="143"/>
        <v>1.9841269841269842</v>
      </c>
      <c r="J1475" s="27"/>
      <c r="K1475" s="82" t="s">
        <v>674</v>
      </c>
      <c r="M1475" s="2">
        <v>504</v>
      </c>
    </row>
    <row r="1476" spans="1:13" s="82" customFormat="1" ht="12.75">
      <c r="A1476" s="10"/>
      <c r="B1476" s="181">
        <v>1500</v>
      </c>
      <c r="C1476" s="10" t="s">
        <v>38</v>
      </c>
      <c r="D1476" s="10" t="s">
        <v>481</v>
      </c>
      <c r="E1476" s="10" t="s">
        <v>52</v>
      </c>
      <c r="F1476" s="28" t="s">
        <v>673</v>
      </c>
      <c r="G1476" s="28" t="s">
        <v>92</v>
      </c>
      <c r="H1476" s="52">
        <f t="shared" si="144"/>
        <v>-53000</v>
      </c>
      <c r="I1476" s="81">
        <f t="shared" si="143"/>
        <v>2.9761904761904763</v>
      </c>
      <c r="J1476" s="27"/>
      <c r="K1476" s="82" t="s">
        <v>674</v>
      </c>
      <c r="L1476" s="13"/>
      <c r="M1476" s="2">
        <v>504</v>
      </c>
    </row>
    <row r="1477" spans="1:13" s="13" customFormat="1" ht="12.75">
      <c r="A1477" s="1"/>
      <c r="B1477" s="181">
        <v>1500</v>
      </c>
      <c r="C1477" s="10" t="s">
        <v>38</v>
      </c>
      <c r="D1477" s="10" t="s">
        <v>481</v>
      </c>
      <c r="E1477" s="10" t="s">
        <v>52</v>
      </c>
      <c r="F1477" s="25" t="s">
        <v>675</v>
      </c>
      <c r="G1477" s="28" t="s">
        <v>14</v>
      </c>
      <c r="H1477" s="52">
        <f t="shared" si="144"/>
        <v>-54500</v>
      </c>
      <c r="I1477" s="81">
        <f t="shared" si="143"/>
        <v>2.9761904761904763</v>
      </c>
      <c r="J1477"/>
      <c r="K1477" s="49" t="s">
        <v>615</v>
      </c>
      <c r="L1477"/>
      <c r="M1477" s="2">
        <v>504</v>
      </c>
    </row>
    <row r="1478" spans="1:13" s="82" customFormat="1" ht="12.75">
      <c r="A1478" s="10"/>
      <c r="B1478" s="181">
        <v>1400</v>
      </c>
      <c r="C1478" s="10" t="s">
        <v>38</v>
      </c>
      <c r="D1478" s="10" t="s">
        <v>481</v>
      </c>
      <c r="E1478" s="10" t="s">
        <v>52</v>
      </c>
      <c r="F1478" s="25" t="s">
        <v>675</v>
      </c>
      <c r="G1478" s="28" t="s">
        <v>19</v>
      </c>
      <c r="H1478" s="52">
        <f t="shared" si="144"/>
        <v>-55900</v>
      </c>
      <c r="I1478" s="81">
        <f t="shared" si="143"/>
        <v>2.7777777777777777</v>
      </c>
      <c r="J1478" s="13"/>
      <c r="K1478" s="49" t="s">
        <v>615</v>
      </c>
      <c r="L1478" s="13"/>
      <c r="M1478" s="2">
        <v>504</v>
      </c>
    </row>
    <row r="1479" spans="1:13" s="82" customFormat="1" ht="12.75">
      <c r="A1479" s="1"/>
      <c r="B1479" s="266">
        <v>1000</v>
      </c>
      <c r="C1479" s="10" t="s">
        <v>38</v>
      </c>
      <c r="D1479" s="10" t="s">
        <v>481</v>
      </c>
      <c r="E1479" s="10" t="s">
        <v>52</v>
      </c>
      <c r="F1479" s="25" t="s">
        <v>675</v>
      </c>
      <c r="G1479" s="25" t="s">
        <v>21</v>
      </c>
      <c r="H1479" s="52">
        <f t="shared" si="144"/>
        <v>-56900</v>
      </c>
      <c r="I1479" s="81">
        <f t="shared" si="143"/>
        <v>1.9841269841269842</v>
      </c>
      <c r="J1479"/>
      <c r="K1479" s="49" t="s">
        <v>615</v>
      </c>
      <c r="L1479"/>
      <c r="M1479" s="2">
        <v>504</v>
      </c>
    </row>
    <row r="1480" spans="1:13" s="82" customFormat="1" ht="12.75">
      <c r="A1480" s="1"/>
      <c r="B1480" s="266">
        <v>1400</v>
      </c>
      <c r="C1480" s="10" t="s">
        <v>38</v>
      </c>
      <c r="D1480" s="10" t="s">
        <v>481</v>
      </c>
      <c r="E1480" s="10" t="s">
        <v>52</v>
      </c>
      <c r="F1480" s="25" t="s">
        <v>675</v>
      </c>
      <c r="G1480" s="25" t="s">
        <v>25</v>
      </c>
      <c r="H1480" s="52">
        <f t="shared" si="144"/>
        <v>-58300</v>
      </c>
      <c r="I1480" s="81">
        <f t="shared" si="143"/>
        <v>2.7777777777777777</v>
      </c>
      <c r="J1480"/>
      <c r="K1480" s="49" t="s">
        <v>615</v>
      </c>
      <c r="L1480"/>
      <c r="M1480" s="2">
        <v>504</v>
      </c>
    </row>
    <row r="1481" spans="1:13" s="13" customFormat="1" ht="12.75">
      <c r="A1481" s="1"/>
      <c r="B1481" s="266">
        <v>1400</v>
      </c>
      <c r="C1481" s="10" t="s">
        <v>38</v>
      </c>
      <c r="D1481" s="10" t="s">
        <v>481</v>
      </c>
      <c r="E1481" s="10" t="s">
        <v>52</v>
      </c>
      <c r="F1481" s="25" t="s">
        <v>675</v>
      </c>
      <c r="G1481" s="25" t="s">
        <v>27</v>
      </c>
      <c r="H1481" s="52">
        <f t="shared" si="144"/>
        <v>-59700</v>
      </c>
      <c r="I1481" s="81">
        <f t="shared" si="143"/>
        <v>2.7777777777777777</v>
      </c>
      <c r="J1481"/>
      <c r="K1481" s="49" t="s">
        <v>615</v>
      </c>
      <c r="L1481"/>
      <c r="M1481" s="2">
        <v>504</v>
      </c>
    </row>
    <row r="1482" spans="1:13" s="13" customFormat="1" ht="12.75">
      <c r="A1482" s="1"/>
      <c r="B1482" s="266">
        <v>1500</v>
      </c>
      <c r="C1482" s="10" t="s">
        <v>38</v>
      </c>
      <c r="D1482" s="10" t="s">
        <v>481</v>
      </c>
      <c r="E1482" s="10" t="s">
        <v>52</v>
      </c>
      <c r="F1482" s="25" t="s">
        <v>675</v>
      </c>
      <c r="G1482" s="25" t="s">
        <v>71</v>
      </c>
      <c r="H1482" s="52">
        <f t="shared" si="144"/>
        <v>-61200</v>
      </c>
      <c r="I1482" s="81">
        <f t="shared" si="143"/>
        <v>2.9761904761904763</v>
      </c>
      <c r="J1482"/>
      <c r="K1482" s="49" t="s">
        <v>615</v>
      </c>
      <c r="L1482"/>
      <c r="M1482" s="2">
        <v>504</v>
      </c>
    </row>
    <row r="1483" spans="1:13" s="13" customFormat="1" ht="12.75">
      <c r="A1483" s="1"/>
      <c r="B1483" s="266">
        <v>1500</v>
      </c>
      <c r="C1483" s="10" t="s">
        <v>38</v>
      </c>
      <c r="D1483" s="10" t="s">
        <v>481</v>
      </c>
      <c r="E1483" s="10" t="s">
        <v>52</v>
      </c>
      <c r="F1483" s="25" t="s">
        <v>675</v>
      </c>
      <c r="G1483" s="25" t="s">
        <v>118</v>
      </c>
      <c r="H1483" s="52">
        <f t="shared" si="144"/>
        <v>-62700</v>
      </c>
      <c r="I1483" s="81">
        <f t="shared" si="143"/>
        <v>2.9761904761904763</v>
      </c>
      <c r="J1483"/>
      <c r="K1483" s="49" t="s">
        <v>615</v>
      </c>
      <c r="L1483"/>
      <c r="M1483" s="2">
        <v>504</v>
      </c>
    </row>
    <row r="1484" spans="1:13" s="13" customFormat="1" ht="12.75">
      <c r="A1484" s="1"/>
      <c r="B1484" s="266">
        <v>1500</v>
      </c>
      <c r="C1484" s="10" t="s">
        <v>38</v>
      </c>
      <c r="D1484" s="10" t="s">
        <v>481</v>
      </c>
      <c r="E1484" s="10" t="s">
        <v>52</v>
      </c>
      <c r="F1484" s="25" t="s">
        <v>675</v>
      </c>
      <c r="G1484" s="25" t="s">
        <v>73</v>
      </c>
      <c r="H1484" s="52">
        <f t="shared" si="144"/>
        <v>-64200</v>
      </c>
      <c r="I1484" s="81">
        <f t="shared" si="143"/>
        <v>2.9761904761904763</v>
      </c>
      <c r="J1484"/>
      <c r="K1484" s="49" t="s">
        <v>615</v>
      </c>
      <c r="L1484"/>
      <c r="M1484" s="2">
        <v>504</v>
      </c>
    </row>
    <row r="1485" spans="1:13" s="13" customFormat="1" ht="12.75">
      <c r="A1485" s="1"/>
      <c r="B1485" s="266">
        <v>1500</v>
      </c>
      <c r="C1485" s="10" t="s">
        <v>38</v>
      </c>
      <c r="D1485" s="10" t="s">
        <v>481</v>
      </c>
      <c r="E1485" s="10" t="s">
        <v>52</v>
      </c>
      <c r="F1485" s="25" t="s">
        <v>675</v>
      </c>
      <c r="G1485" s="25" t="s">
        <v>676</v>
      </c>
      <c r="H1485" s="52">
        <f t="shared" si="144"/>
        <v>-65700</v>
      </c>
      <c r="I1485" s="81">
        <f t="shared" si="143"/>
        <v>2.9761904761904763</v>
      </c>
      <c r="J1485"/>
      <c r="K1485" s="49" t="s">
        <v>615</v>
      </c>
      <c r="L1485"/>
      <c r="M1485" s="2">
        <v>504</v>
      </c>
    </row>
    <row r="1486" spans="1:13" s="13" customFormat="1" ht="12.75">
      <c r="A1486" s="1"/>
      <c r="B1486" s="266">
        <v>1500</v>
      </c>
      <c r="C1486" s="10" t="s">
        <v>38</v>
      </c>
      <c r="D1486" s="10" t="s">
        <v>481</v>
      </c>
      <c r="E1486" s="10" t="s">
        <v>52</v>
      </c>
      <c r="F1486" s="25" t="s">
        <v>675</v>
      </c>
      <c r="G1486" s="25" t="s">
        <v>90</v>
      </c>
      <c r="H1486" s="52">
        <f t="shared" si="144"/>
        <v>-67200</v>
      </c>
      <c r="I1486" s="81">
        <f t="shared" si="143"/>
        <v>2.9761904761904763</v>
      </c>
      <c r="J1486"/>
      <c r="K1486" s="49" t="s">
        <v>615</v>
      </c>
      <c r="L1486"/>
      <c r="M1486" s="2">
        <v>504</v>
      </c>
    </row>
    <row r="1487" spans="1:13" s="13" customFormat="1" ht="12.75">
      <c r="A1487" s="1"/>
      <c r="B1487" s="266">
        <v>1200</v>
      </c>
      <c r="C1487" s="10" t="s">
        <v>38</v>
      </c>
      <c r="D1487" s="10" t="s">
        <v>481</v>
      </c>
      <c r="E1487" s="10" t="s">
        <v>52</v>
      </c>
      <c r="F1487" s="25" t="s">
        <v>675</v>
      </c>
      <c r="G1487" s="25" t="s">
        <v>91</v>
      </c>
      <c r="H1487" s="52">
        <f t="shared" si="144"/>
        <v>-68400</v>
      </c>
      <c r="I1487" s="81">
        <f t="shared" si="143"/>
        <v>2.380952380952381</v>
      </c>
      <c r="J1487"/>
      <c r="K1487" s="49" t="s">
        <v>615</v>
      </c>
      <c r="L1487"/>
      <c r="M1487" s="2">
        <v>504</v>
      </c>
    </row>
    <row r="1488" spans="1:13" s="13" customFormat="1" ht="12.75">
      <c r="A1488" s="1"/>
      <c r="B1488" s="266">
        <v>1400</v>
      </c>
      <c r="C1488" s="10" t="s">
        <v>38</v>
      </c>
      <c r="D1488" s="10" t="s">
        <v>481</v>
      </c>
      <c r="E1488" s="10" t="s">
        <v>52</v>
      </c>
      <c r="F1488" s="25" t="s">
        <v>675</v>
      </c>
      <c r="G1488" s="25" t="s">
        <v>137</v>
      </c>
      <c r="H1488" s="52">
        <f t="shared" si="144"/>
        <v>-69800</v>
      </c>
      <c r="I1488" s="81">
        <f t="shared" si="143"/>
        <v>2.7777777777777777</v>
      </c>
      <c r="J1488"/>
      <c r="K1488" s="49" t="s">
        <v>615</v>
      </c>
      <c r="L1488"/>
      <c r="M1488" s="2">
        <v>504</v>
      </c>
    </row>
    <row r="1489" spans="1:13" s="13" customFormat="1" ht="12.75">
      <c r="A1489" s="1"/>
      <c r="B1489" s="266">
        <v>800</v>
      </c>
      <c r="C1489" s="10" t="s">
        <v>38</v>
      </c>
      <c r="D1489" s="10" t="s">
        <v>481</v>
      </c>
      <c r="E1489" s="10" t="s">
        <v>52</v>
      </c>
      <c r="F1489" s="25" t="s">
        <v>675</v>
      </c>
      <c r="G1489" s="25" t="s">
        <v>92</v>
      </c>
      <c r="H1489" s="52">
        <f t="shared" si="144"/>
        <v>-70600</v>
      </c>
      <c r="I1489" s="81">
        <f t="shared" si="143"/>
        <v>1.5873015873015872</v>
      </c>
      <c r="J1489"/>
      <c r="K1489" s="49" t="s">
        <v>615</v>
      </c>
      <c r="L1489"/>
      <c r="M1489" s="2">
        <v>504</v>
      </c>
    </row>
    <row r="1490" spans="1:13" s="13" customFormat="1" ht="12.75">
      <c r="A1490" s="1"/>
      <c r="B1490" s="266">
        <v>1500</v>
      </c>
      <c r="C1490" s="10" t="s">
        <v>38</v>
      </c>
      <c r="D1490" s="10" t="s">
        <v>481</v>
      </c>
      <c r="E1490" s="10" t="s">
        <v>52</v>
      </c>
      <c r="F1490" s="25" t="s">
        <v>675</v>
      </c>
      <c r="G1490" s="25" t="s">
        <v>123</v>
      </c>
      <c r="H1490" s="52">
        <f t="shared" si="144"/>
        <v>-72100</v>
      </c>
      <c r="I1490" s="81">
        <f t="shared" si="143"/>
        <v>2.9761904761904763</v>
      </c>
      <c r="J1490"/>
      <c r="K1490" s="49" t="s">
        <v>615</v>
      </c>
      <c r="L1490"/>
      <c r="M1490" s="2">
        <v>504</v>
      </c>
    </row>
    <row r="1491" spans="1:13" s="13" customFormat="1" ht="12.75">
      <c r="A1491" s="1"/>
      <c r="B1491" s="266">
        <v>1500</v>
      </c>
      <c r="C1491" s="10" t="s">
        <v>38</v>
      </c>
      <c r="D1491" s="10" t="s">
        <v>481</v>
      </c>
      <c r="E1491" s="10" t="s">
        <v>52</v>
      </c>
      <c r="F1491" s="25" t="s">
        <v>675</v>
      </c>
      <c r="G1491" s="25" t="s">
        <v>224</v>
      </c>
      <c r="H1491" s="52">
        <f t="shared" si="144"/>
        <v>-73600</v>
      </c>
      <c r="I1491" s="81">
        <f t="shared" si="143"/>
        <v>2.9761904761904763</v>
      </c>
      <c r="J1491"/>
      <c r="K1491" s="49" t="s">
        <v>615</v>
      </c>
      <c r="L1491"/>
      <c r="M1491" s="2">
        <v>504</v>
      </c>
    </row>
    <row r="1492" spans="1:13" s="13" customFormat="1" ht="12.75">
      <c r="A1492" s="1"/>
      <c r="B1492" s="266">
        <v>1500</v>
      </c>
      <c r="C1492" s="10" t="s">
        <v>38</v>
      </c>
      <c r="D1492" s="10" t="s">
        <v>481</v>
      </c>
      <c r="E1492" s="10" t="s">
        <v>52</v>
      </c>
      <c r="F1492" s="25" t="s">
        <v>675</v>
      </c>
      <c r="G1492" s="25" t="s">
        <v>227</v>
      </c>
      <c r="H1492" s="52">
        <f t="shared" si="144"/>
        <v>-75100</v>
      </c>
      <c r="I1492" s="81">
        <f t="shared" si="143"/>
        <v>2.9761904761904763</v>
      </c>
      <c r="J1492"/>
      <c r="K1492" s="49" t="s">
        <v>615</v>
      </c>
      <c r="L1492"/>
      <c r="M1492" s="2">
        <v>504</v>
      </c>
    </row>
    <row r="1493" spans="1:13" s="13" customFormat="1" ht="12.75">
      <c r="A1493" s="1"/>
      <c r="B1493" s="266">
        <v>1200</v>
      </c>
      <c r="C1493" s="1" t="s">
        <v>38</v>
      </c>
      <c r="D1493" s="10" t="s">
        <v>481</v>
      </c>
      <c r="E1493" s="48" t="s">
        <v>52</v>
      </c>
      <c r="F1493" s="25" t="s">
        <v>675</v>
      </c>
      <c r="G1493" s="25" t="s">
        <v>230</v>
      </c>
      <c r="H1493" s="52">
        <f t="shared" si="144"/>
        <v>-76300</v>
      </c>
      <c r="I1493" s="81">
        <f t="shared" si="143"/>
        <v>2.380952380952381</v>
      </c>
      <c r="J1493"/>
      <c r="K1493" s="49" t="s">
        <v>615</v>
      </c>
      <c r="L1493"/>
      <c r="M1493" s="2">
        <v>504</v>
      </c>
    </row>
    <row r="1494" spans="1:13" s="13" customFormat="1" ht="12.75">
      <c r="A1494" s="1"/>
      <c r="B1494" s="266">
        <v>1400</v>
      </c>
      <c r="C1494" s="1" t="s">
        <v>38</v>
      </c>
      <c r="D1494" s="10" t="s">
        <v>481</v>
      </c>
      <c r="E1494" s="48" t="s">
        <v>52</v>
      </c>
      <c r="F1494" s="25" t="s">
        <v>675</v>
      </c>
      <c r="G1494" s="25" t="s">
        <v>232</v>
      </c>
      <c r="H1494" s="52">
        <f t="shared" si="144"/>
        <v>-77700</v>
      </c>
      <c r="I1494" s="81">
        <f t="shared" si="143"/>
        <v>2.7777777777777777</v>
      </c>
      <c r="J1494"/>
      <c r="K1494" s="49" t="s">
        <v>615</v>
      </c>
      <c r="L1494"/>
      <c r="M1494" s="2">
        <v>504</v>
      </c>
    </row>
    <row r="1495" spans="1:13" s="13" customFormat="1" ht="12.75">
      <c r="A1495" s="1"/>
      <c r="B1495" s="266">
        <v>1500</v>
      </c>
      <c r="C1495" s="48" t="s">
        <v>38</v>
      </c>
      <c r="D1495" s="10" t="s">
        <v>481</v>
      </c>
      <c r="E1495" s="48" t="s">
        <v>52</v>
      </c>
      <c r="F1495" s="25" t="s">
        <v>675</v>
      </c>
      <c r="G1495" s="25" t="s">
        <v>236</v>
      </c>
      <c r="H1495" s="52">
        <f t="shared" si="144"/>
        <v>-79200</v>
      </c>
      <c r="I1495" s="81">
        <f t="shared" si="143"/>
        <v>2.9761904761904763</v>
      </c>
      <c r="J1495"/>
      <c r="K1495" s="49" t="s">
        <v>615</v>
      </c>
      <c r="L1495"/>
      <c r="M1495" s="2">
        <v>504</v>
      </c>
    </row>
    <row r="1496" spans="1:13" s="13" customFormat="1" ht="12.75">
      <c r="A1496" s="1"/>
      <c r="B1496" s="181">
        <v>1000</v>
      </c>
      <c r="C1496" s="10" t="s">
        <v>38</v>
      </c>
      <c r="D1496" s="10" t="s">
        <v>481</v>
      </c>
      <c r="E1496" s="10" t="s">
        <v>52</v>
      </c>
      <c r="F1496" s="25" t="s">
        <v>675</v>
      </c>
      <c r="G1496" s="25" t="s">
        <v>238</v>
      </c>
      <c r="H1496" s="52">
        <f t="shared" si="144"/>
        <v>-80200</v>
      </c>
      <c r="I1496" s="81">
        <f t="shared" si="143"/>
        <v>1.9841269841269842</v>
      </c>
      <c r="J1496"/>
      <c r="K1496" s="49" t="s">
        <v>615</v>
      </c>
      <c r="L1496"/>
      <c r="M1496" s="2">
        <v>504</v>
      </c>
    </row>
    <row r="1497" spans="1:13" s="13" customFormat="1" ht="12.75">
      <c r="A1497" s="1"/>
      <c r="B1497" s="181">
        <v>2000</v>
      </c>
      <c r="C1497" s="10" t="s">
        <v>38</v>
      </c>
      <c r="D1497" s="10" t="s">
        <v>481</v>
      </c>
      <c r="E1497" s="10" t="s">
        <v>52</v>
      </c>
      <c r="F1497" s="25" t="s">
        <v>675</v>
      </c>
      <c r="G1497" s="25" t="s">
        <v>238</v>
      </c>
      <c r="H1497" s="52">
        <f t="shared" si="144"/>
        <v>-82200</v>
      </c>
      <c r="I1497" s="81">
        <f t="shared" si="143"/>
        <v>3.9682539682539684</v>
      </c>
      <c r="J1497"/>
      <c r="K1497" s="49" t="s">
        <v>615</v>
      </c>
      <c r="L1497"/>
      <c r="M1497" s="2">
        <v>504</v>
      </c>
    </row>
    <row r="1498" spans="1:13" s="13" customFormat="1" ht="12.75">
      <c r="A1498" s="1"/>
      <c r="B1498" s="266">
        <v>1400</v>
      </c>
      <c r="C1498" s="10" t="s">
        <v>38</v>
      </c>
      <c r="D1498" s="10" t="s">
        <v>481</v>
      </c>
      <c r="E1498" s="10" t="s">
        <v>52</v>
      </c>
      <c r="F1498" s="25" t="s">
        <v>675</v>
      </c>
      <c r="G1498" s="25" t="s">
        <v>249</v>
      </c>
      <c r="H1498" s="52">
        <f t="shared" si="144"/>
        <v>-83600</v>
      </c>
      <c r="I1498" s="81">
        <f t="shared" si="143"/>
        <v>2.7777777777777777</v>
      </c>
      <c r="J1498"/>
      <c r="K1498" s="49" t="s">
        <v>615</v>
      </c>
      <c r="L1498"/>
      <c r="M1498" s="2">
        <v>504</v>
      </c>
    </row>
    <row r="1499" spans="1:13" s="13" customFormat="1" ht="12.75">
      <c r="A1499" s="1"/>
      <c r="B1499" s="266">
        <v>1200</v>
      </c>
      <c r="C1499" s="10" t="s">
        <v>38</v>
      </c>
      <c r="D1499" s="10" t="s">
        <v>481</v>
      </c>
      <c r="E1499" s="10" t="s">
        <v>52</v>
      </c>
      <c r="F1499" s="25" t="s">
        <v>675</v>
      </c>
      <c r="G1499" s="25" t="s">
        <v>307</v>
      </c>
      <c r="H1499" s="52">
        <f t="shared" si="144"/>
        <v>-84800</v>
      </c>
      <c r="I1499" s="81">
        <f t="shared" si="143"/>
        <v>2.380952380952381</v>
      </c>
      <c r="J1499"/>
      <c r="K1499" s="49" t="s">
        <v>615</v>
      </c>
      <c r="L1499"/>
      <c r="M1499" s="2">
        <v>504</v>
      </c>
    </row>
    <row r="1500" spans="1:13" s="13" customFormat="1" ht="12.75">
      <c r="A1500" s="1"/>
      <c r="B1500" s="266">
        <v>1500</v>
      </c>
      <c r="C1500" s="10" t="s">
        <v>38</v>
      </c>
      <c r="D1500" s="10" t="s">
        <v>481</v>
      </c>
      <c r="E1500" s="10" t="s">
        <v>52</v>
      </c>
      <c r="F1500" s="25" t="s">
        <v>675</v>
      </c>
      <c r="G1500" s="25" t="s">
        <v>309</v>
      </c>
      <c r="H1500" s="52">
        <f t="shared" si="144"/>
        <v>-86300</v>
      </c>
      <c r="I1500" s="81">
        <f t="shared" si="143"/>
        <v>2.9761904761904763</v>
      </c>
      <c r="J1500"/>
      <c r="K1500" s="49" t="s">
        <v>615</v>
      </c>
      <c r="L1500"/>
      <c r="M1500" s="2">
        <v>504</v>
      </c>
    </row>
    <row r="1501" spans="1:13" s="89" customFormat="1" ht="12.75">
      <c r="A1501" s="1"/>
      <c r="B1501" s="266">
        <v>800</v>
      </c>
      <c r="C1501" s="10" t="s">
        <v>38</v>
      </c>
      <c r="D1501" s="10" t="s">
        <v>481</v>
      </c>
      <c r="E1501" s="10" t="s">
        <v>52</v>
      </c>
      <c r="F1501" s="25" t="s">
        <v>675</v>
      </c>
      <c r="G1501" s="25" t="s">
        <v>311</v>
      </c>
      <c r="H1501" s="52">
        <f t="shared" si="144"/>
        <v>-87100</v>
      </c>
      <c r="I1501" s="81">
        <f t="shared" si="143"/>
        <v>1.5873015873015872</v>
      </c>
      <c r="J1501"/>
      <c r="K1501" s="49" t="s">
        <v>615</v>
      </c>
      <c r="L1501"/>
      <c r="M1501" s="2">
        <v>504</v>
      </c>
    </row>
    <row r="1502" spans="1:13" s="13" customFormat="1" ht="12.75">
      <c r="A1502" s="1"/>
      <c r="B1502" s="266">
        <v>1500</v>
      </c>
      <c r="C1502" s="46" t="s">
        <v>38</v>
      </c>
      <c r="D1502" s="46" t="s">
        <v>481</v>
      </c>
      <c r="E1502" s="48" t="s">
        <v>52</v>
      </c>
      <c r="F1502" s="39" t="s">
        <v>675</v>
      </c>
      <c r="G1502" s="47" t="s">
        <v>336</v>
      </c>
      <c r="H1502" s="52">
        <f t="shared" si="144"/>
        <v>-88600</v>
      </c>
      <c r="I1502" s="81">
        <f t="shared" si="143"/>
        <v>2.9761904761904763</v>
      </c>
      <c r="J1502"/>
      <c r="K1502" s="49" t="s">
        <v>615</v>
      </c>
      <c r="L1502"/>
      <c r="M1502" s="2">
        <v>504</v>
      </c>
    </row>
    <row r="1503" spans="1:13" s="13" customFormat="1" ht="12.75">
      <c r="A1503" s="1"/>
      <c r="B1503" s="181">
        <v>1500</v>
      </c>
      <c r="C1503" s="46" t="s">
        <v>38</v>
      </c>
      <c r="D1503" s="46" t="s">
        <v>481</v>
      </c>
      <c r="E1503" s="48" t="s">
        <v>52</v>
      </c>
      <c r="F1503" s="39" t="s">
        <v>675</v>
      </c>
      <c r="G1503" s="47" t="s">
        <v>313</v>
      </c>
      <c r="H1503" s="52">
        <f t="shared" si="144"/>
        <v>-90100</v>
      </c>
      <c r="I1503" s="81">
        <f t="shared" si="143"/>
        <v>2.9761904761904763</v>
      </c>
      <c r="J1503"/>
      <c r="K1503" s="49" t="s">
        <v>615</v>
      </c>
      <c r="L1503"/>
      <c r="M1503" s="2">
        <v>504</v>
      </c>
    </row>
    <row r="1504" spans="1:13" s="13" customFormat="1" ht="12.75">
      <c r="A1504" s="46"/>
      <c r="B1504" s="181">
        <v>1500</v>
      </c>
      <c r="C1504" s="46" t="s">
        <v>38</v>
      </c>
      <c r="D1504" s="46" t="s">
        <v>481</v>
      </c>
      <c r="E1504" s="46" t="s">
        <v>52</v>
      </c>
      <c r="F1504" s="39" t="s">
        <v>675</v>
      </c>
      <c r="G1504" s="47" t="s">
        <v>313</v>
      </c>
      <c r="H1504" s="52">
        <f t="shared" si="144"/>
        <v>-91600</v>
      </c>
      <c r="I1504" s="81">
        <f t="shared" si="143"/>
        <v>2.9761904761904763</v>
      </c>
      <c r="J1504" s="82"/>
      <c r="K1504" s="49" t="s">
        <v>615</v>
      </c>
      <c r="L1504" s="82"/>
      <c r="M1504" s="2">
        <v>504</v>
      </c>
    </row>
    <row r="1505" spans="1:13" s="13" customFormat="1" ht="12.75">
      <c r="A1505" s="1"/>
      <c r="B1505" s="266">
        <v>1400</v>
      </c>
      <c r="C1505" s="48" t="s">
        <v>38</v>
      </c>
      <c r="D1505" s="48" t="s">
        <v>481</v>
      </c>
      <c r="E1505" s="48" t="s">
        <v>52</v>
      </c>
      <c r="F1505" s="47" t="s">
        <v>675</v>
      </c>
      <c r="G1505" s="47" t="s">
        <v>315</v>
      </c>
      <c r="H1505" s="52">
        <f t="shared" si="144"/>
        <v>-93000</v>
      </c>
      <c r="I1505" s="81">
        <f t="shared" si="143"/>
        <v>2.7777777777777777</v>
      </c>
      <c r="J1505"/>
      <c r="K1505" s="49" t="s">
        <v>615</v>
      </c>
      <c r="L1505"/>
      <c r="M1505" s="2">
        <v>504</v>
      </c>
    </row>
    <row r="1506" spans="1:13" s="13" customFormat="1" ht="12.75">
      <c r="A1506" s="48"/>
      <c r="B1506" s="181">
        <v>1500</v>
      </c>
      <c r="C1506" s="46" t="s">
        <v>38</v>
      </c>
      <c r="D1506" s="46" t="s">
        <v>481</v>
      </c>
      <c r="E1506" s="46" t="s">
        <v>52</v>
      </c>
      <c r="F1506" s="131" t="s">
        <v>677</v>
      </c>
      <c r="G1506" s="39" t="s">
        <v>14</v>
      </c>
      <c r="H1506" s="52">
        <f t="shared" si="144"/>
        <v>-94500</v>
      </c>
      <c r="I1506" s="81">
        <f aca="true" t="shared" si="145" ref="I1506:I1560">+B1506/M1506</f>
        <v>2.9761904761904763</v>
      </c>
      <c r="J1506" s="49"/>
      <c r="K1506" s="49" t="s">
        <v>643</v>
      </c>
      <c r="L1506" s="49"/>
      <c r="M1506" s="2">
        <v>504</v>
      </c>
    </row>
    <row r="1507" spans="1:13" s="82" customFormat="1" ht="12.75">
      <c r="A1507" s="48"/>
      <c r="B1507" s="181">
        <v>700</v>
      </c>
      <c r="C1507" s="46" t="s">
        <v>38</v>
      </c>
      <c r="D1507" s="46" t="s">
        <v>481</v>
      </c>
      <c r="E1507" s="46" t="s">
        <v>52</v>
      </c>
      <c r="F1507" s="39" t="s">
        <v>677</v>
      </c>
      <c r="G1507" s="39" t="s">
        <v>19</v>
      </c>
      <c r="H1507" s="52">
        <f t="shared" si="144"/>
        <v>-95200</v>
      </c>
      <c r="I1507" s="81">
        <f t="shared" si="145"/>
        <v>1.3888888888888888</v>
      </c>
      <c r="J1507" s="49"/>
      <c r="K1507" s="49" t="s">
        <v>643</v>
      </c>
      <c r="L1507" s="49"/>
      <c r="M1507" s="2">
        <v>504</v>
      </c>
    </row>
    <row r="1508" spans="1:13" s="82" customFormat="1" ht="12.75">
      <c r="A1508" s="48"/>
      <c r="B1508" s="181">
        <v>700</v>
      </c>
      <c r="C1508" s="46" t="s">
        <v>38</v>
      </c>
      <c r="D1508" s="46" t="s">
        <v>481</v>
      </c>
      <c r="E1508" s="46" t="s">
        <v>52</v>
      </c>
      <c r="F1508" s="39" t="s">
        <v>677</v>
      </c>
      <c r="G1508" s="39" t="s">
        <v>21</v>
      </c>
      <c r="H1508" s="52">
        <f t="shared" si="144"/>
        <v>-95900</v>
      </c>
      <c r="I1508" s="81">
        <f t="shared" si="145"/>
        <v>1.3888888888888888</v>
      </c>
      <c r="J1508" s="49"/>
      <c r="K1508" s="49" t="s">
        <v>643</v>
      </c>
      <c r="L1508" s="49"/>
      <c r="M1508" s="2">
        <v>504</v>
      </c>
    </row>
    <row r="1509" spans="1:13" s="13" customFormat="1" ht="12.75">
      <c r="A1509" s="48"/>
      <c r="B1509" s="181">
        <v>1300</v>
      </c>
      <c r="C1509" s="1" t="s">
        <v>38</v>
      </c>
      <c r="D1509" s="46" t="s">
        <v>481</v>
      </c>
      <c r="E1509" s="46" t="s">
        <v>52</v>
      </c>
      <c r="F1509" s="39" t="s">
        <v>677</v>
      </c>
      <c r="G1509" s="39" t="s">
        <v>25</v>
      </c>
      <c r="H1509" s="52">
        <f t="shared" si="144"/>
        <v>-97200</v>
      </c>
      <c r="I1509" s="81">
        <f t="shared" si="145"/>
        <v>2.5793650793650795</v>
      </c>
      <c r="J1509" s="49"/>
      <c r="K1509" s="49" t="s">
        <v>643</v>
      </c>
      <c r="L1509" s="49"/>
      <c r="M1509" s="2">
        <v>504</v>
      </c>
    </row>
    <row r="1510" spans="1:13" s="13" customFormat="1" ht="12.75">
      <c r="A1510" s="46"/>
      <c r="B1510" s="266">
        <v>1500</v>
      </c>
      <c r="C1510" s="48" t="s">
        <v>38</v>
      </c>
      <c r="D1510" s="46" t="s">
        <v>481</v>
      </c>
      <c r="E1510" s="48" t="s">
        <v>52</v>
      </c>
      <c r="F1510" s="39" t="s">
        <v>677</v>
      </c>
      <c r="G1510" s="47" t="s">
        <v>27</v>
      </c>
      <c r="H1510" s="52">
        <f t="shared" si="144"/>
        <v>-98700</v>
      </c>
      <c r="I1510" s="81">
        <f t="shared" si="145"/>
        <v>2.9761904761904763</v>
      </c>
      <c r="J1510" s="82"/>
      <c r="K1510" s="49" t="s">
        <v>643</v>
      </c>
      <c r="L1510" s="82"/>
      <c r="M1510" s="2">
        <v>504</v>
      </c>
    </row>
    <row r="1511" spans="1:13" s="13" customFormat="1" ht="12.75">
      <c r="A1511" s="46"/>
      <c r="B1511" s="266">
        <v>700</v>
      </c>
      <c r="C1511" s="46" t="s">
        <v>38</v>
      </c>
      <c r="D1511" s="46" t="s">
        <v>481</v>
      </c>
      <c r="E1511" s="48" t="s">
        <v>52</v>
      </c>
      <c r="F1511" s="39" t="s">
        <v>677</v>
      </c>
      <c r="G1511" s="47" t="s">
        <v>71</v>
      </c>
      <c r="H1511" s="52">
        <f t="shared" si="144"/>
        <v>-99400</v>
      </c>
      <c r="I1511" s="81">
        <f t="shared" si="145"/>
        <v>1.3888888888888888</v>
      </c>
      <c r="J1511" s="82"/>
      <c r="K1511" s="49" t="s">
        <v>643</v>
      </c>
      <c r="L1511" s="82"/>
      <c r="M1511" s="2">
        <v>504</v>
      </c>
    </row>
    <row r="1512" spans="1:13" s="13" customFormat="1" ht="12.75">
      <c r="A1512" s="46"/>
      <c r="B1512" s="266">
        <v>1500</v>
      </c>
      <c r="C1512" s="48" t="s">
        <v>38</v>
      </c>
      <c r="D1512" s="46" t="s">
        <v>481</v>
      </c>
      <c r="E1512" s="48" t="s">
        <v>52</v>
      </c>
      <c r="F1512" s="39" t="s">
        <v>677</v>
      </c>
      <c r="G1512" s="47" t="s">
        <v>73</v>
      </c>
      <c r="H1512" s="52">
        <f aca="true" t="shared" si="146" ref="H1512:H1560">H1511-B1512</f>
        <v>-100900</v>
      </c>
      <c r="I1512" s="81">
        <f t="shared" si="145"/>
        <v>2.9761904761904763</v>
      </c>
      <c r="J1512" s="82"/>
      <c r="K1512" s="49" t="s">
        <v>643</v>
      </c>
      <c r="L1512" s="82"/>
      <c r="M1512" s="2">
        <v>504</v>
      </c>
    </row>
    <row r="1513" spans="1:13" s="13" customFormat="1" ht="12.75">
      <c r="A1513" s="46"/>
      <c r="B1513" s="181">
        <v>1000</v>
      </c>
      <c r="C1513" s="46" t="s">
        <v>38</v>
      </c>
      <c r="D1513" s="46" t="s">
        <v>481</v>
      </c>
      <c r="E1513" s="46" t="s">
        <v>52</v>
      </c>
      <c r="F1513" s="39" t="s">
        <v>677</v>
      </c>
      <c r="G1513" s="39" t="s">
        <v>89</v>
      </c>
      <c r="H1513" s="52">
        <f t="shared" si="146"/>
        <v>-101900</v>
      </c>
      <c r="I1513" s="81">
        <f t="shared" si="145"/>
        <v>1.9841269841269842</v>
      </c>
      <c r="J1513" s="82"/>
      <c r="K1513" s="49" t="s">
        <v>643</v>
      </c>
      <c r="L1513" s="82"/>
      <c r="M1513" s="2">
        <v>504</v>
      </c>
    </row>
    <row r="1514" spans="1:13" s="82" customFormat="1" ht="12.75">
      <c r="A1514" s="46"/>
      <c r="B1514" s="181">
        <v>1000</v>
      </c>
      <c r="C1514" s="46" t="s">
        <v>38</v>
      </c>
      <c r="D1514" s="46" t="s">
        <v>481</v>
      </c>
      <c r="E1514" s="46" t="s">
        <v>52</v>
      </c>
      <c r="F1514" s="39" t="s">
        <v>677</v>
      </c>
      <c r="G1514" s="39" t="s">
        <v>90</v>
      </c>
      <c r="H1514" s="52">
        <f t="shared" si="146"/>
        <v>-102900</v>
      </c>
      <c r="I1514" s="81">
        <f t="shared" si="145"/>
        <v>1.9841269841269842</v>
      </c>
      <c r="K1514" s="49" t="s">
        <v>643</v>
      </c>
      <c r="M1514" s="2">
        <v>504</v>
      </c>
    </row>
    <row r="1515" spans="1:13" s="82" customFormat="1" ht="12.75">
      <c r="A1515" s="46"/>
      <c r="B1515" s="181">
        <v>1000</v>
      </c>
      <c r="C1515" s="46" t="s">
        <v>38</v>
      </c>
      <c r="D1515" s="46" t="s">
        <v>481</v>
      </c>
      <c r="E1515" s="46" t="s">
        <v>52</v>
      </c>
      <c r="F1515" s="39" t="s">
        <v>677</v>
      </c>
      <c r="G1515" s="39" t="s">
        <v>91</v>
      </c>
      <c r="H1515" s="52">
        <f t="shared" si="146"/>
        <v>-103900</v>
      </c>
      <c r="I1515" s="81">
        <f t="shared" si="145"/>
        <v>1.9841269841269842</v>
      </c>
      <c r="K1515" s="49" t="s">
        <v>643</v>
      </c>
      <c r="M1515" s="2">
        <v>504</v>
      </c>
    </row>
    <row r="1516" spans="1:13" s="82" customFormat="1" ht="12.75">
      <c r="A1516" s="46"/>
      <c r="B1516" s="181">
        <v>1500</v>
      </c>
      <c r="C1516" s="46" t="s">
        <v>38</v>
      </c>
      <c r="D1516" s="46" t="s">
        <v>481</v>
      </c>
      <c r="E1516" s="46" t="s">
        <v>52</v>
      </c>
      <c r="F1516" s="39" t="s">
        <v>677</v>
      </c>
      <c r="G1516" s="39" t="s">
        <v>137</v>
      </c>
      <c r="H1516" s="52">
        <f t="shared" si="146"/>
        <v>-105400</v>
      </c>
      <c r="I1516" s="81">
        <f t="shared" si="145"/>
        <v>2.9761904761904763</v>
      </c>
      <c r="K1516" s="49" t="s">
        <v>643</v>
      </c>
      <c r="M1516" s="2">
        <v>504</v>
      </c>
    </row>
    <row r="1517" spans="1:13" s="82" customFormat="1" ht="12.75">
      <c r="A1517" s="46"/>
      <c r="B1517" s="181">
        <v>700</v>
      </c>
      <c r="C1517" s="46" t="s">
        <v>38</v>
      </c>
      <c r="D1517" s="46" t="s">
        <v>481</v>
      </c>
      <c r="E1517" s="46" t="s">
        <v>52</v>
      </c>
      <c r="F1517" s="39" t="s">
        <v>677</v>
      </c>
      <c r="G1517" s="39" t="s">
        <v>92</v>
      </c>
      <c r="H1517" s="52">
        <f t="shared" si="146"/>
        <v>-106100</v>
      </c>
      <c r="I1517" s="81">
        <f t="shared" si="145"/>
        <v>1.3888888888888888</v>
      </c>
      <c r="K1517" s="49" t="s">
        <v>643</v>
      </c>
      <c r="M1517" s="2">
        <v>504</v>
      </c>
    </row>
    <row r="1518" spans="1:13" s="82" customFormat="1" ht="12.75">
      <c r="A1518" s="46"/>
      <c r="B1518" s="181">
        <v>1500</v>
      </c>
      <c r="C1518" s="46" t="s">
        <v>38</v>
      </c>
      <c r="D1518" s="46" t="s">
        <v>481</v>
      </c>
      <c r="E1518" s="46" t="s">
        <v>52</v>
      </c>
      <c r="F1518" s="39" t="s">
        <v>677</v>
      </c>
      <c r="G1518" s="39" t="s">
        <v>123</v>
      </c>
      <c r="H1518" s="52">
        <f t="shared" si="146"/>
        <v>-107600</v>
      </c>
      <c r="I1518" s="81">
        <f t="shared" si="145"/>
        <v>2.9761904761904763</v>
      </c>
      <c r="K1518" s="49" t="s">
        <v>643</v>
      </c>
      <c r="M1518" s="2">
        <v>504</v>
      </c>
    </row>
    <row r="1519" spans="1:13" s="82" customFormat="1" ht="12.75">
      <c r="A1519" s="46"/>
      <c r="B1519" s="181">
        <v>1500</v>
      </c>
      <c r="C1519" s="46" t="s">
        <v>38</v>
      </c>
      <c r="D1519" s="46" t="s">
        <v>481</v>
      </c>
      <c r="E1519" s="46" t="s">
        <v>52</v>
      </c>
      <c r="F1519" s="39" t="s">
        <v>677</v>
      </c>
      <c r="G1519" s="39" t="s">
        <v>224</v>
      </c>
      <c r="H1519" s="52">
        <f t="shared" si="146"/>
        <v>-109100</v>
      </c>
      <c r="I1519" s="81">
        <f t="shared" si="145"/>
        <v>2.9761904761904763</v>
      </c>
      <c r="K1519" s="49" t="s">
        <v>643</v>
      </c>
      <c r="M1519" s="2">
        <v>504</v>
      </c>
    </row>
    <row r="1520" spans="1:13" s="82" customFormat="1" ht="12.75">
      <c r="A1520" s="46"/>
      <c r="B1520" s="181">
        <v>1500</v>
      </c>
      <c r="C1520" s="46" t="s">
        <v>38</v>
      </c>
      <c r="D1520" s="46" t="s">
        <v>481</v>
      </c>
      <c r="E1520" s="46" t="s">
        <v>52</v>
      </c>
      <c r="F1520" s="39" t="s">
        <v>677</v>
      </c>
      <c r="G1520" s="39" t="s">
        <v>227</v>
      </c>
      <c r="H1520" s="52">
        <f t="shared" si="146"/>
        <v>-110600</v>
      </c>
      <c r="I1520" s="81">
        <f t="shared" si="145"/>
        <v>2.9761904761904763</v>
      </c>
      <c r="K1520" s="49" t="s">
        <v>643</v>
      </c>
      <c r="M1520" s="2">
        <v>504</v>
      </c>
    </row>
    <row r="1521" spans="1:13" s="82" customFormat="1" ht="12.75">
      <c r="A1521" s="46"/>
      <c r="B1521" s="181">
        <v>700</v>
      </c>
      <c r="C1521" s="46" t="s">
        <v>38</v>
      </c>
      <c r="D1521" s="46" t="s">
        <v>481</v>
      </c>
      <c r="E1521" s="46" t="s">
        <v>52</v>
      </c>
      <c r="F1521" s="39" t="s">
        <v>677</v>
      </c>
      <c r="G1521" s="39" t="s">
        <v>230</v>
      </c>
      <c r="H1521" s="52">
        <f t="shared" si="146"/>
        <v>-111300</v>
      </c>
      <c r="I1521" s="81">
        <f t="shared" si="145"/>
        <v>1.3888888888888888</v>
      </c>
      <c r="K1521" s="49" t="s">
        <v>643</v>
      </c>
      <c r="M1521" s="2">
        <v>504</v>
      </c>
    </row>
    <row r="1522" spans="1:13" s="82" customFormat="1" ht="12.75">
      <c r="A1522" s="46"/>
      <c r="B1522" s="181">
        <v>700</v>
      </c>
      <c r="C1522" s="46" t="s">
        <v>38</v>
      </c>
      <c r="D1522" s="46" t="s">
        <v>481</v>
      </c>
      <c r="E1522" s="46" t="s">
        <v>52</v>
      </c>
      <c r="F1522" s="39" t="s">
        <v>677</v>
      </c>
      <c r="G1522" s="39" t="s">
        <v>232</v>
      </c>
      <c r="H1522" s="52">
        <f t="shared" si="146"/>
        <v>-112000</v>
      </c>
      <c r="I1522" s="81">
        <f t="shared" si="145"/>
        <v>1.3888888888888888</v>
      </c>
      <c r="K1522" s="49" t="s">
        <v>643</v>
      </c>
      <c r="M1522" s="2">
        <v>504</v>
      </c>
    </row>
    <row r="1523" spans="1:13" s="82" customFormat="1" ht="12.75">
      <c r="A1523" s="46"/>
      <c r="B1523" s="181">
        <v>1500</v>
      </c>
      <c r="C1523" s="46" t="s">
        <v>38</v>
      </c>
      <c r="D1523" s="46" t="s">
        <v>481</v>
      </c>
      <c r="E1523" s="46" t="s">
        <v>52</v>
      </c>
      <c r="F1523" s="39" t="s">
        <v>677</v>
      </c>
      <c r="G1523" s="39" t="s">
        <v>236</v>
      </c>
      <c r="H1523" s="52">
        <f t="shared" si="146"/>
        <v>-113500</v>
      </c>
      <c r="I1523" s="81">
        <f t="shared" si="145"/>
        <v>2.9761904761904763</v>
      </c>
      <c r="K1523" s="49" t="s">
        <v>643</v>
      </c>
      <c r="M1523" s="2">
        <v>504</v>
      </c>
    </row>
    <row r="1524" spans="1:13" s="82" customFormat="1" ht="12.75">
      <c r="A1524" s="46"/>
      <c r="B1524" s="181">
        <v>1500</v>
      </c>
      <c r="C1524" s="46" t="s">
        <v>38</v>
      </c>
      <c r="D1524" s="46" t="s">
        <v>481</v>
      </c>
      <c r="E1524" s="46" t="s">
        <v>52</v>
      </c>
      <c r="F1524" s="39" t="s">
        <v>677</v>
      </c>
      <c r="G1524" s="39" t="s">
        <v>238</v>
      </c>
      <c r="H1524" s="52">
        <f t="shared" si="146"/>
        <v>-115000</v>
      </c>
      <c r="I1524" s="81">
        <f t="shared" si="145"/>
        <v>2.9761904761904763</v>
      </c>
      <c r="K1524" s="49" t="s">
        <v>643</v>
      </c>
      <c r="M1524" s="2">
        <v>504</v>
      </c>
    </row>
    <row r="1525" spans="1:13" s="82" customFormat="1" ht="12.75">
      <c r="A1525" s="46"/>
      <c r="B1525" s="181">
        <v>1500</v>
      </c>
      <c r="C1525" s="46" t="s">
        <v>38</v>
      </c>
      <c r="D1525" s="46" t="s">
        <v>481</v>
      </c>
      <c r="E1525" s="46" t="s">
        <v>52</v>
      </c>
      <c r="F1525" s="39" t="s">
        <v>677</v>
      </c>
      <c r="G1525" s="39" t="s">
        <v>238</v>
      </c>
      <c r="H1525" s="52">
        <f t="shared" si="146"/>
        <v>-116500</v>
      </c>
      <c r="I1525" s="81">
        <f t="shared" si="145"/>
        <v>2.9761904761904763</v>
      </c>
      <c r="K1525" s="49" t="s">
        <v>643</v>
      </c>
      <c r="M1525" s="2">
        <v>504</v>
      </c>
    </row>
    <row r="1526" spans="1:13" s="82" customFormat="1" ht="12.75">
      <c r="A1526" s="46"/>
      <c r="B1526" s="181">
        <v>700</v>
      </c>
      <c r="C1526" s="46" t="s">
        <v>38</v>
      </c>
      <c r="D1526" s="46" t="s">
        <v>481</v>
      </c>
      <c r="E1526" s="46" t="s">
        <v>52</v>
      </c>
      <c r="F1526" s="39" t="s">
        <v>677</v>
      </c>
      <c r="G1526" s="39" t="s">
        <v>249</v>
      </c>
      <c r="H1526" s="52">
        <f t="shared" si="146"/>
        <v>-117200</v>
      </c>
      <c r="I1526" s="81">
        <f t="shared" si="145"/>
        <v>1.3888888888888888</v>
      </c>
      <c r="K1526" s="49" t="s">
        <v>643</v>
      </c>
      <c r="M1526" s="2">
        <v>504</v>
      </c>
    </row>
    <row r="1527" spans="1:13" s="82" customFormat="1" ht="12.75">
      <c r="A1527" s="46"/>
      <c r="B1527" s="181">
        <v>1500</v>
      </c>
      <c r="C1527" s="46" t="s">
        <v>38</v>
      </c>
      <c r="D1527" s="46" t="s">
        <v>481</v>
      </c>
      <c r="E1527" s="46" t="s">
        <v>52</v>
      </c>
      <c r="F1527" s="39" t="s">
        <v>677</v>
      </c>
      <c r="G1527" s="39" t="s">
        <v>307</v>
      </c>
      <c r="H1527" s="52">
        <f t="shared" si="146"/>
        <v>-118700</v>
      </c>
      <c r="I1527" s="81">
        <f t="shared" si="145"/>
        <v>2.9761904761904763</v>
      </c>
      <c r="K1527" s="49" t="s">
        <v>643</v>
      </c>
      <c r="M1527" s="2">
        <v>504</v>
      </c>
    </row>
    <row r="1528" spans="1:13" s="82" customFormat="1" ht="12.75">
      <c r="A1528" s="46"/>
      <c r="B1528" s="181">
        <v>700</v>
      </c>
      <c r="C1528" s="46" t="s">
        <v>38</v>
      </c>
      <c r="D1528" s="46" t="s">
        <v>481</v>
      </c>
      <c r="E1528" s="46" t="s">
        <v>52</v>
      </c>
      <c r="F1528" s="39" t="s">
        <v>677</v>
      </c>
      <c r="G1528" s="39" t="s">
        <v>309</v>
      </c>
      <c r="H1528" s="52">
        <f t="shared" si="146"/>
        <v>-119400</v>
      </c>
      <c r="I1528" s="81">
        <f t="shared" si="145"/>
        <v>1.3888888888888888</v>
      </c>
      <c r="K1528" s="49" t="s">
        <v>643</v>
      </c>
      <c r="M1528" s="2">
        <v>504</v>
      </c>
    </row>
    <row r="1529" spans="1:13" s="13" customFormat="1" ht="12.75">
      <c r="A1529" s="46"/>
      <c r="B1529" s="181">
        <v>700</v>
      </c>
      <c r="C1529" s="46" t="s">
        <v>38</v>
      </c>
      <c r="D1529" s="46" t="s">
        <v>481</v>
      </c>
      <c r="E1529" s="46" t="s">
        <v>52</v>
      </c>
      <c r="F1529" s="39" t="s">
        <v>677</v>
      </c>
      <c r="G1529" s="39" t="s">
        <v>311</v>
      </c>
      <c r="H1529" s="52">
        <f t="shared" si="146"/>
        <v>-120100</v>
      </c>
      <c r="I1529" s="81">
        <f t="shared" si="145"/>
        <v>1.3888888888888888</v>
      </c>
      <c r="J1529" s="82"/>
      <c r="K1529" s="49" t="s">
        <v>643</v>
      </c>
      <c r="L1529" s="82"/>
      <c r="M1529" s="2">
        <v>504</v>
      </c>
    </row>
    <row r="1530" spans="1:13" s="82" customFormat="1" ht="12.75">
      <c r="A1530" s="46"/>
      <c r="B1530" s="181">
        <v>1500</v>
      </c>
      <c r="C1530" s="46" t="s">
        <v>38</v>
      </c>
      <c r="D1530" s="46" t="s">
        <v>481</v>
      </c>
      <c r="E1530" s="46" t="s">
        <v>52</v>
      </c>
      <c r="F1530" s="39" t="s">
        <v>677</v>
      </c>
      <c r="G1530" s="39" t="s">
        <v>313</v>
      </c>
      <c r="H1530" s="52">
        <f t="shared" si="146"/>
        <v>-121600</v>
      </c>
      <c r="I1530" s="81">
        <f t="shared" si="145"/>
        <v>2.9761904761904763</v>
      </c>
      <c r="K1530" s="49" t="s">
        <v>643</v>
      </c>
      <c r="M1530" s="2">
        <v>504</v>
      </c>
    </row>
    <row r="1531" spans="1:13" s="82" customFormat="1" ht="12.75">
      <c r="A1531" s="1"/>
      <c r="B1531" s="181">
        <v>1500</v>
      </c>
      <c r="C1531" s="46" t="s">
        <v>38</v>
      </c>
      <c r="D1531" s="46" t="s">
        <v>481</v>
      </c>
      <c r="E1531" s="46" t="s">
        <v>52</v>
      </c>
      <c r="F1531" s="39" t="s">
        <v>677</v>
      </c>
      <c r="G1531" s="39" t="s">
        <v>315</v>
      </c>
      <c r="H1531" s="52">
        <f t="shared" si="146"/>
        <v>-123100</v>
      </c>
      <c r="I1531" s="81">
        <f t="shared" si="145"/>
        <v>2.9761904761904763</v>
      </c>
      <c r="J1531"/>
      <c r="K1531" s="49" t="s">
        <v>643</v>
      </c>
      <c r="L1531"/>
      <c r="M1531" s="2">
        <v>504</v>
      </c>
    </row>
    <row r="1532" spans="1:13" s="82" customFormat="1" ht="12.75">
      <c r="A1532" s="48"/>
      <c r="B1532" s="181">
        <v>1500</v>
      </c>
      <c r="C1532" s="48" t="s">
        <v>38</v>
      </c>
      <c r="D1532" s="46" t="s">
        <v>481</v>
      </c>
      <c r="E1532" s="48" t="s">
        <v>52</v>
      </c>
      <c r="F1532" s="47" t="s">
        <v>659</v>
      </c>
      <c r="G1532" s="39" t="s">
        <v>14</v>
      </c>
      <c r="H1532" s="52">
        <f t="shared" si="146"/>
        <v>-124600</v>
      </c>
      <c r="I1532" s="81">
        <f t="shared" si="145"/>
        <v>2.9761904761904763</v>
      </c>
      <c r="J1532" s="49"/>
      <c r="K1532" s="49" t="s">
        <v>430</v>
      </c>
      <c r="L1532" s="49"/>
      <c r="M1532" s="2">
        <v>504</v>
      </c>
    </row>
    <row r="1533" spans="1:13" s="82" customFormat="1" ht="12.75">
      <c r="A1533" s="48"/>
      <c r="B1533" s="181">
        <v>1500</v>
      </c>
      <c r="C1533" s="46" t="s">
        <v>38</v>
      </c>
      <c r="D1533" s="46" t="s">
        <v>481</v>
      </c>
      <c r="E1533" s="46" t="s">
        <v>52</v>
      </c>
      <c r="F1533" s="47" t="s">
        <v>659</v>
      </c>
      <c r="G1533" s="39" t="s">
        <v>19</v>
      </c>
      <c r="H1533" s="52">
        <f t="shared" si="146"/>
        <v>-126100</v>
      </c>
      <c r="I1533" s="81">
        <f t="shared" si="145"/>
        <v>2.9761904761904763</v>
      </c>
      <c r="J1533" s="49"/>
      <c r="K1533" s="49" t="s">
        <v>430</v>
      </c>
      <c r="L1533" s="49"/>
      <c r="M1533" s="2">
        <v>504</v>
      </c>
    </row>
    <row r="1534" spans="1:13" s="82" customFormat="1" ht="12.75">
      <c r="A1534" s="46"/>
      <c r="B1534" s="181">
        <v>1500</v>
      </c>
      <c r="C1534" s="46" t="s">
        <v>38</v>
      </c>
      <c r="D1534" s="46" t="s">
        <v>481</v>
      </c>
      <c r="E1534" s="46" t="s">
        <v>52</v>
      </c>
      <c r="F1534" s="39" t="s">
        <v>659</v>
      </c>
      <c r="G1534" s="39" t="s">
        <v>21</v>
      </c>
      <c r="H1534" s="52">
        <f t="shared" si="146"/>
        <v>-127600</v>
      </c>
      <c r="I1534" s="81">
        <f t="shared" si="145"/>
        <v>2.9761904761904763</v>
      </c>
      <c r="K1534" s="49" t="s">
        <v>430</v>
      </c>
      <c r="M1534" s="2">
        <v>504</v>
      </c>
    </row>
    <row r="1535" spans="1:13" s="82" customFormat="1" ht="12.75">
      <c r="A1535" s="46"/>
      <c r="B1535" s="181">
        <v>1300</v>
      </c>
      <c r="C1535" s="46" t="s">
        <v>38</v>
      </c>
      <c r="D1535" s="46" t="s">
        <v>481</v>
      </c>
      <c r="E1535" s="46" t="s">
        <v>52</v>
      </c>
      <c r="F1535" s="39" t="s">
        <v>659</v>
      </c>
      <c r="G1535" s="39" t="s">
        <v>25</v>
      </c>
      <c r="H1535" s="52">
        <f t="shared" si="146"/>
        <v>-128900</v>
      </c>
      <c r="I1535" s="81">
        <f t="shared" si="145"/>
        <v>2.5793650793650795</v>
      </c>
      <c r="K1535" s="49" t="s">
        <v>430</v>
      </c>
      <c r="M1535" s="2">
        <v>504</v>
      </c>
    </row>
    <row r="1536" spans="1:13" s="13" customFormat="1" ht="12.75">
      <c r="A1536" s="46"/>
      <c r="B1536" s="181">
        <v>1200</v>
      </c>
      <c r="C1536" s="132" t="s">
        <v>38</v>
      </c>
      <c r="D1536" s="46" t="s">
        <v>481</v>
      </c>
      <c r="E1536" s="132" t="s">
        <v>52</v>
      </c>
      <c r="F1536" s="39" t="s">
        <v>659</v>
      </c>
      <c r="G1536" s="39" t="s">
        <v>27</v>
      </c>
      <c r="H1536" s="52">
        <f t="shared" si="146"/>
        <v>-130100</v>
      </c>
      <c r="I1536" s="81">
        <f t="shared" si="145"/>
        <v>2.380952380952381</v>
      </c>
      <c r="J1536" s="132"/>
      <c r="K1536" s="49" t="s">
        <v>430</v>
      </c>
      <c r="L1536" s="132"/>
      <c r="M1536" s="2">
        <v>504</v>
      </c>
    </row>
    <row r="1537" spans="1:13" s="13" customFormat="1" ht="12.75">
      <c r="A1537" s="46"/>
      <c r="B1537" s="181">
        <v>1500</v>
      </c>
      <c r="C1537" s="46" t="s">
        <v>38</v>
      </c>
      <c r="D1537" s="46" t="s">
        <v>481</v>
      </c>
      <c r="E1537" s="46" t="s">
        <v>52</v>
      </c>
      <c r="F1537" s="39" t="s">
        <v>659</v>
      </c>
      <c r="G1537" s="39" t="s">
        <v>71</v>
      </c>
      <c r="H1537" s="52">
        <f t="shared" si="146"/>
        <v>-131600</v>
      </c>
      <c r="I1537" s="81">
        <f t="shared" si="145"/>
        <v>2.9761904761904763</v>
      </c>
      <c r="J1537" s="82"/>
      <c r="K1537" s="49" t="s">
        <v>430</v>
      </c>
      <c r="L1537" s="82"/>
      <c r="M1537" s="2">
        <v>504</v>
      </c>
    </row>
    <row r="1538" spans="1:13" s="13" customFormat="1" ht="12.75">
      <c r="A1538" s="46"/>
      <c r="B1538" s="181">
        <v>1500</v>
      </c>
      <c r="C1538" s="46" t="s">
        <v>38</v>
      </c>
      <c r="D1538" s="46" t="s">
        <v>481</v>
      </c>
      <c r="E1538" s="46" t="s">
        <v>52</v>
      </c>
      <c r="F1538" s="39" t="s">
        <v>659</v>
      </c>
      <c r="G1538" s="39" t="s">
        <v>118</v>
      </c>
      <c r="H1538" s="52">
        <f t="shared" si="146"/>
        <v>-133100</v>
      </c>
      <c r="I1538" s="81">
        <f t="shared" si="145"/>
        <v>2.9761904761904763</v>
      </c>
      <c r="J1538" s="82"/>
      <c r="K1538" s="49" t="s">
        <v>430</v>
      </c>
      <c r="L1538" s="82"/>
      <c r="M1538" s="2">
        <v>504</v>
      </c>
    </row>
    <row r="1539" spans="1:13" s="82" customFormat="1" ht="12.75">
      <c r="A1539" s="46"/>
      <c r="B1539" s="181">
        <v>1700</v>
      </c>
      <c r="C1539" s="46" t="s">
        <v>38</v>
      </c>
      <c r="D1539" s="46" t="s">
        <v>481</v>
      </c>
      <c r="E1539" s="46" t="s">
        <v>52</v>
      </c>
      <c r="F1539" s="39" t="s">
        <v>659</v>
      </c>
      <c r="G1539" s="39" t="s">
        <v>73</v>
      </c>
      <c r="H1539" s="52">
        <f t="shared" si="146"/>
        <v>-134800</v>
      </c>
      <c r="I1539" s="81">
        <f t="shared" si="145"/>
        <v>3.373015873015873</v>
      </c>
      <c r="K1539" s="49" t="s">
        <v>430</v>
      </c>
      <c r="M1539" s="2">
        <v>504</v>
      </c>
    </row>
    <row r="1540" spans="1:13" s="82" customFormat="1" ht="12.75">
      <c r="A1540" s="46"/>
      <c r="B1540" s="181">
        <v>1500</v>
      </c>
      <c r="C1540" s="46" t="s">
        <v>38</v>
      </c>
      <c r="D1540" s="46" t="s">
        <v>481</v>
      </c>
      <c r="E1540" s="46" t="s">
        <v>52</v>
      </c>
      <c r="F1540" s="39" t="s">
        <v>659</v>
      </c>
      <c r="G1540" s="39" t="s">
        <v>89</v>
      </c>
      <c r="H1540" s="52">
        <f t="shared" si="146"/>
        <v>-136300</v>
      </c>
      <c r="I1540" s="81">
        <f t="shared" si="145"/>
        <v>2.9761904761904763</v>
      </c>
      <c r="K1540" s="49" t="s">
        <v>430</v>
      </c>
      <c r="M1540" s="2">
        <v>504</v>
      </c>
    </row>
    <row r="1541" spans="1:13" s="82" customFormat="1" ht="12.75">
      <c r="A1541" s="46"/>
      <c r="B1541" s="181">
        <v>1000</v>
      </c>
      <c r="C1541" s="46" t="s">
        <v>38</v>
      </c>
      <c r="D1541" s="46" t="s">
        <v>481</v>
      </c>
      <c r="E1541" s="46" t="s">
        <v>52</v>
      </c>
      <c r="F1541" s="39" t="s">
        <v>659</v>
      </c>
      <c r="G1541" s="39" t="s">
        <v>90</v>
      </c>
      <c r="H1541" s="52">
        <f t="shared" si="146"/>
        <v>-137300</v>
      </c>
      <c r="I1541" s="81">
        <f t="shared" si="145"/>
        <v>1.9841269841269842</v>
      </c>
      <c r="K1541" s="49" t="s">
        <v>430</v>
      </c>
      <c r="M1541" s="2">
        <v>504</v>
      </c>
    </row>
    <row r="1542" spans="1:13" s="13" customFormat="1" ht="12.75">
      <c r="A1542" s="46"/>
      <c r="B1542" s="181">
        <v>1100</v>
      </c>
      <c r="C1542" s="46" t="s">
        <v>38</v>
      </c>
      <c r="D1542" s="46" t="s">
        <v>481</v>
      </c>
      <c r="E1542" s="46" t="s">
        <v>52</v>
      </c>
      <c r="F1542" s="39" t="s">
        <v>659</v>
      </c>
      <c r="G1542" s="39" t="s">
        <v>91</v>
      </c>
      <c r="H1542" s="52">
        <f t="shared" si="146"/>
        <v>-138400</v>
      </c>
      <c r="I1542" s="81">
        <f t="shared" si="145"/>
        <v>2.1825396825396823</v>
      </c>
      <c r="J1542" s="82"/>
      <c r="K1542" s="49" t="s">
        <v>430</v>
      </c>
      <c r="L1542" s="82"/>
      <c r="M1542" s="2">
        <v>504</v>
      </c>
    </row>
    <row r="1543" spans="1:13" s="13" customFormat="1" ht="12.75">
      <c r="A1543" s="46"/>
      <c r="B1543" s="181">
        <v>900</v>
      </c>
      <c r="C1543" s="46" t="s">
        <v>38</v>
      </c>
      <c r="D1543" s="46" t="s">
        <v>481</v>
      </c>
      <c r="E1543" s="46" t="s">
        <v>52</v>
      </c>
      <c r="F1543" s="39" t="s">
        <v>659</v>
      </c>
      <c r="G1543" s="39" t="s">
        <v>137</v>
      </c>
      <c r="H1543" s="52">
        <f t="shared" si="146"/>
        <v>-139300</v>
      </c>
      <c r="I1543" s="81">
        <f t="shared" si="145"/>
        <v>1.7857142857142858</v>
      </c>
      <c r="J1543" s="82"/>
      <c r="K1543" s="49" t="s">
        <v>430</v>
      </c>
      <c r="L1543" s="82"/>
      <c r="M1543" s="2">
        <v>504</v>
      </c>
    </row>
    <row r="1544" spans="1:13" s="13" customFormat="1" ht="12.75">
      <c r="A1544" s="46"/>
      <c r="B1544" s="181">
        <v>800</v>
      </c>
      <c r="C1544" s="46" t="s">
        <v>38</v>
      </c>
      <c r="D1544" s="46" t="s">
        <v>481</v>
      </c>
      <c r="E1544" s="46" t="s">
        <v>52</v>
      </c>
      <c r="F1544" s="39" t="s">
        <v>659</v>
      </c>
      <c r="G1544" s="39" t="s">
        <v>92</v>
      </c>
      <c r="H1544" s="52">
        <f t="shared" si="146"/>
        <v>-140100</v>
      </c>
      <c r="I1544" s="81">
        <f t="shared" si="145"/>
        <v>1.5873015873015872</v>
      </c>
      <c r="J1544" s="82"/>
      <c r="K1544" s="49" t="s">
        <v>430</v>
      </c>
      <c r="L1544" s="82"/>
      <c r="M1544" s="2">
        <v>504</v>
      </c>
    </row>
    <row r="1545" spans="1:13" s="13" customFormat="1" ht="12.75">
      <c r="A1545" s="46"/>
      <c r="B1545" s="181">
        <v>1800</v>
      </c>
      <c r="C1545" s="46" t="s">
        <v>38</v>
      </c>
      <c r="D1545" s="46" t="s">
        <v>481</v>
      </c>
      <c r="E1545" s="46" t="s">
        <v>52</v>
      </c>
      <c r="F1545" s="39" t="s">
        <v>659</v>
      </c>
      <c r="G1545" s="39" t="s">
        <v>123</v>
      </c>
      <c r="H1545" s="52">
        <f t="shared" si="146"/>
        <v>-141900</v>
      </c>
      <c r="I1545" s="81">
        <f t="shared" si="145"/>
        <v>3.5714285714285716</v>
      </c>
      <c r="J1545" s="82"/>
      <c r="K1545" s="49" t="s">
        <v>430</v>
      </c>
      <c r="L1545" s="82"/>
      <c r="M1545" s="2">
        <v>504</v>
      </c>
    </row>
    <row r="1546" spans="1:13" s="13" customFormat="1" ht="12.75">
      <c r="A1546" s="46"/>
      <c r="B1546" s="181">
        <v>1500</v>
      </c>
      <c r="C1546" s="46" t="s">
        <v>38</v>
      </c>
      <c r="D1546" s="46" t="s">
        <v>481</v>
      </c>
      <c r="E1546" s="46" t="s">
        <v>52</v>
      </c>
      <c r="F1546" s="39" t="s">
        <v>659</v>
      </c>
      <c r="G1546" s="39" t="s">
        <v>224</v>
      </c>
      <c r="H1546" s="52">
        <f t="shared" si="146"/>
        <v>-143400</v>
      </c>
      <c r="I1546" s="81">
        <f t="shared" si="145"/>
        <v>2.9761904761904763</v>
      </c>
      <c r="J1546" s="82"/>
      <c r="K1546" s="49" t="s">
        <v>430</v>
      </c>
      <c r="L1546" s="82"/>
      <c r="M1546" s="2">
        <v>504</v>
      </c>
    </row>
    <row r="1547" spans="1:13" s="13" customFormat="1" ht="12.75">
      <c r="A1547" s="46"/>
      <c r="B1547" s="181">
        <v>1500</v>
      </c>
      <c r="C1547" s="46" t="s">
        <v>38</v>
      </c>
      <c r="D1547" s="46" t="s">
        <v>481</v>
      </c>
      <c r="E1547" s="46" t="s">
        <v>52</v>
      </c>
      <c r="F1547" s="39" t="s">
        <v>659</v>
      </c>
      <c r="G1547" s="39" t="s">
        <v>227</v>
      </c>
      <c r="H1547" s="52">
        <f t="shared" si="146"/>
        <v>-144900</v>
      </c>
      <c r="I1547" s="81">
        <f t="shared" si="145"/>
        <v>2.9761904761904763</v>
      </c>
      <c r="J1547" s="82"/>
      <c r="K1547" s="49" t="s">
        <v>430</v>
      </c>
      <c r="L1547" s="82"/>
      <c r="M1547" s="2">
        <v>504</v>
      </c>
    </row>
    <row r="1548" spans="1:13" s="13" customFormat="1" ht="12.75">
      <c r="A1548" s="46"/>
      <c r="B1548" s="181">
        <v>1200</v>
      </c>
      <c r="C1548" s="46" t="s">
        <v>38</v>
      </c>
      <c r="D1548" s="46" t="s">
        <v>481</v>
      </c>
      <c r="E1548" s="46" t="s">
        <v>52</v>
      </c>
      <c r="F1548" s="39" t="s">
        <v>659</v>
      </c>
      <c r="G1548" s="39" t="s">
        <v>230</v>
      </c>
      <c r="H1548" s="52">
        <f t="shared" si="146"/>
        <v>-146100</v>
      </c>
      <c r="I1548" s="81">
        <f t="shared" si="145"/>
        <v>2.380952380952381</v>
      </c>
      <c r="J1548" s="82"/>
      <c r="K1548" s="49" t="s">
        <v>430</v>
      </c>
      <c r="L1548" s="82"/>
      <c r="M1548" s="2">
        <v>504</v>
      </c>
    </row>
    <row r="1549" spans="1:13" s="13" customFormat="1" ht="12.75">
      <c r="A1549" s="46"/>
      <c r="B1549" s="181">
        <v>1300</v>
      </c>
      <c r="C1549" s="46" t="s">
        <v>38</v>
      </c>
      <c r="D1549" s="46" t="s">
        <v>481</v>
      </c>
      <c r="E1549" s="46" t="s">
        <v>52</v>
      </c>
      <c r="F1549" s="39" t="s">
        <v>659</v>
      </c>
      <c r="G1549" s="39" t="s">
        <v>232</v>
      </c>
      <c r="H1549" s="52">
        <f t="shared" si="146"/>
        <v>-147400</v>
      </c>
      <c r="I1549" s="81">
        <f t="shared" si="145"/>
        <v>2.5793650793650795</v>
      </c>
      <c r="J1549" s="82"/>
      <c r="K1549" s="49" t="s">
        <v>430</v>
      </c>
      <c r="L1549" s="82"/>
      <c r="M1549" s="2">
        <v>504</v>
      </c>
    </row>
    <row r="1550" spans="1:13" s="82" customFormat="1" ht="12.75">
      <c r="A1550" s="46"/>
      <c r="B1550" s="181">
        <v>1500</v>
      </c>
      <c r="C1550" s="46" t="s">
        <v>38</v>
      </c>
      <c r="D1550" s="46" t="s">
        <v>481</v>
      </c>
      <c r="E1550" s="46" t="s">
        <v>52</v>
      </c>
      <c r="F1550" s="39" t="s">
        <v>659</v>
      </c>
      <c r="G1550" s="39" t="s">
        <v>236</v>
      </c>
      <c r="H1550" s="52">
        <f t="shared" si="146"/>
        <v>-148900</v>
      </c>
      <c r="I1550" s="81">
        <f t="shared" si="145"/>
        <v>2.9761904761904763</v>
      </c>
      <c r="K1550" s="49" t="s">
        <v>430</v>
      </c>
      <c r="M1550" s="2">
        <v>504</v>
      </c>
    </row>
    <row r="1551" spans="1:13" s="13" customFormat="1" ht="12.75">
      <c r="A1551" s="46"/>
      <c r="B1551" s="181">
        <v>1500</v>
      </c>
      <c r="C1551" s="46" t="s">
        <v>38</v>
      </c>
      <c r="D1551" s="46" t="s">
        <v>481</v>
      </c>
      <c r="E1551" s="46" t="s">
        <v>52</v>
      </c>
      <c r="F1551" s="39" t="s">
        <v>659</v>
      </c>
      <c r="G1551" s="39" t="s">
        <v>238</v>
      </c>
      <c r="H1551" s="52">
        <f t="shared" si="146"/>
        <v>-150400</v>
      </c>
      <c r="I1551" s="81">
        <f t="shared" si="145"/>
        <v>2.9761904761904763</v>
      </c>
      <c r="J1551" s="82"/>
      <c r="K1551" s="49" t="s">
        <v>430</v>
      </c>
      <c r="L1551" s="82"/>
      <c r="M1551" s="2">
        <v>504</v>
      </c>
    </row>
    <row r="1552" spans="1:13" s="13" customFormat="1" ht="12.75">
      <c r="A1552" s="46"/>
      <c r="B1552" s="181">
        <v>1500</v>
      </c>
      <c r="C1552" s="46" t="s">
        <v>38</v>
      </c>
      <c r="D1552" s="46" t="s">
        <v>481</v>
      </c>
      <c r="E1552" s="46" t="s">
        <v>52</v>
      </c>
      <c r="F1552" s="39" t="s">
        <v>659</v>
      </c>
      <c r="G1552" s="39" t="s">
        <v>249</v>
      </c>
      <c r="H1552" s="52">
        <f t="shared" si="146"/>
        <v>-151900</v>
      </c>
      <c r="I1552" s="81">
        <f t="shared" si="145"/>
        <v>2.9761904761904763</v>
      </c>
      <c r="J1552" s="82"/>
      <c r="K1552" s="49" t="s">
        <v>430</v>
      </c>
      <c r="L1552" s="82"/>
      <c r="M1552" s="2">
        <v>504</v>
      </c>
    </row>
    <row r="1553" spans="1:13" s="13" customFormat="1" ht="12.75">
      <c r="A1553" s="46"/>
      <c r="B1553" s="181">
        <v>1500</v>
      </c>
      <c r="C1553" s="46" t="s">
        <v>38</v>
      </c>
      <c r="D1553" s="46" t="s">
        <v>481</v>
      </c>
      <c r="E1553" s="46" t="s">
        <v>52</v>
      </c>
      <c r="F1553" s="39" t="s">
        <v>659</v>
      </c>
      <c r="G1553" s="39" t="s">
        <v>307</v>
      </c>
      <c r="H1553" s="52">
        <f t="shared" si="146"/>
        <v>-153400</v>
      </c>
      <c r="I1553" s="81">
        <f t="shared" si="145"/>
        <v>2.9761904761904763</v>
      </c>
      <c r="J1553" s="82"/>
      <c r="K1553" s="49" t="s">
        <v>430</v>
      </c>
      <c r="L1553" s="82"/>
      <c r="M1553" s="2">
        <v>504</v>
      </c>
    </row>
    <row r="1554" spans="1:13" s="13" customFormat="1" ht="12.75">
      <c r="A1554" s="46"/>
      <c r="B1554" s="181">
        <v>1100</v>
      </c>
      <c r="C1554" s="46" t="s">
        <v>38</v>
      </c>
      <c r="D1554" s="46" t="s">
        <v>481</v>
      </c>
      <c r="E1554" s="46" t="s">
        <v>52</v>
      </c>
      <c r="F1554" s="39" t="s">
        <v>659</v>
      </c>
      <c r="G1554" s="39" t="s">
        <v>309</v>
      </c>
      <c r="H1554" s="52">
        <f t="shared" si="146"/>
        <v>-154500</v>
      </c>
      <c r="I1554" s="81">
        <f t="shared" si="145"/>
        <v>2.1825396825396823</v>
      </c>
      <c r="J1554" s="82"/>
      <c r="K1554" s="49" t="s">
        <v>430</v>
      </c>
      <c r="L1554" s="82"/>
      <c r="M1554" s="2">
        <v>504</v>
      </c>
    </row>
    <row r="1555" spans="1:13" s="13" customFormat="1" ht="12.75">
      <c r="A1555" s="46"/>
      <c r="B1555" s="181">
        <v>900</v>
      </c>
      <c r="C1555" s="46" t="s">
        <v>38</v>
      </c>
      <c r="D1555" s="46" t="s">
        <v>481</v>
      </c>
      <c r="E1555" s="46" t="s">
        <v>52</v>
      </c>
      <c r="F1555" s="39" t="s">
        <v>659</v>
      </c>
      <c r="G1555" s="39" t="s">
        <v>311</v>
      </c>
      <c r="H1555" s="52">
        <f t="shared" si="146"/>
        <v>-155400</v>
      </c>
      <c r="I1555" s="81">
        <f t="shared" si="145"/>
        <v>1.7857142857142858</v>
      </c>
      <c r="J1555" s="82"/>
      <c r="K1555" s="49" t="s">
        <v>430</v>
      </c>
      <c r="L1555" s="82"/>
      <c r="M1555" s="2">
        <v>504</v>
      </c>
    </row>
    <row r="1556" spans="1:14" s="13" customFormat="1" ht="12.75">
      <c r="A1556" s="46"/>
      <c r="B1556" s="181">
        <v>1500</v>
      </c>
      <c r="C1556" s="46" t="s">
        <v>38</v>
      </c>
      <c r="D1556" s="46" t="s">
        <v>481</v>
      </c>
      <c r="E1556" s="46" t="s">
        <v>52</v>
      </c>
      <c r="F1556" s="39" t="s">
        <v>659</v>
      </c>
      <c r="G1556" s="39" t="s">
        <v>336</v>
      </c>
      <c r="H1556" s="52">
        <f t="shared" si="146"/>
        <v>-156900</v>
      </c>
      <c r="I1556" s="81">
        <f t="shared" si="145"/>
        <v>2.9761904761904763</v>
      </c>
      <c r="J1556" s="82"/>
      <c r="K1556" s="49" t="s">
        <v>430</v>
      </c>
      <c r="L1556" s="82"/>
      <c r="M1556" s="2">
        <v>504</v>
      </c>
      <c r="N1556" s="130"/>
    </row>
    <row r="1557" spans="1:13" s="13" customFormat="1" ht="12.75">
      <c r="A1557" s="48"/>
      <c r="B1557" s="266">
        <v>1500</v>
      </c>
      <c r="C1557" s="46" t="s">
        <v>38</v>
      </c>
      <c r="D1557" s="48" t="s">
        <v>481</v>
      </c>
      <c r="E1557" s="48" t="s">
        <v>52</v>
      </c>
      <c r="F1557" s="47" t="s">
        <v>659</v>
      </c>
      <c r="G1557" s="47" t="s">
        <v>336</v>
      </c>
      <c r="H1557" s="52">
        <f t="shared" si="146"/>
        <v>-158400</v>
      </c>
      <c r="I1557" s="81">
        <f t="shared" si="145"/>
        <v>2.9761904761904763</v>
      </c>
      <c r="J1557" s="49"/>
      <c r="K1557" s="49" t="s">
        <v>430</v>
      </c>
      <c r="L1557" s="49"/>
      <c r="M1557" s="2">
        <v>504</v>
      </c>
    </row>
    <row r="1558" spans="1:13" s="13" customFormat="1" ht="12.75">
      <c r="A1558" s="48"/>
      <c r="B1558" s="266">
        <v>1500</v>
      </c>
      <c r="C1558" s="48" t="s">
        <v>38</v>
      </c>
      <c r="D1558" s="48" t="s">
        <v>481</v>
      </c>
      <c r="E1558" s="48" t="s">
        <v>52</v>
      </c>
      <c r="F1558" s="47" t="s">
        <v>659</v>
      </c>
      <c r="G1558" s="47" t="s">
        <v>313</v>
      </c>
      <c r="H1558" s="52">
        <f t="shared" si="146"/>
        <v>-159900</v>
      </c>
      <c r="I1558" s="81">
        <f t="shared" si="145"/>
        <v>2.9761904761904763</v>
      </c>
      <c r="J1558" s="49"/>
      <c r="K1558" s="49" t="s">
        <v>430</v>
      </c>
      <c r="L1558" s="49"/>
      <c r="M1558" s="2">
        <v>504</v>
      </c>
    </row>
    <row r="1559" spans="1:13" s="13" customFormat="1" ht="12.75">
      <c r="A1559" s="48"/>
      <c r="B1559" s="266">
        <v>1500</v>
      </c>
      <c r="C1559" s="48" t="s">
        <v>38</v>
      </c>
      <c r="D1559" s="48" t="s">
        <v>481</v>
      </c>
      <c r="E1559" s="48" t="s">
        <v>52</v>
      </c>
      <c r="F1559" s="47" t="s">
        <v>659</v>
      </c>
      <c r="G1559" s="47" t="s">
        <v>315</v>
      </c>
      <c r="H1559" s="52">
        <f t="shared" si="146"/>
        <v>-161400</v>
      </c>
      <c r="I1559" s="81">
        <f t="shared" si="145"/>
        <v>2.9761904761904763</v>
      </c>
      <c r="J1559" s="49"/>
      <c r="K1559" s="49" t="s">
        <v>430</v>
      </c>
      <c r="L1559" s="49"/>
      <c r="M1559" s="2">
        <v>504</v>
      </c>
    </row>
    <row r="1560" spans="1:13" s="80" customFormat="1" ht="12.75">
      <c r="A1560" s="48"/>
      <c r="B1560" s="266">
        <v>1500</v>
      </c>
      <c r="C1560" s="48" t="s">
        <v>38</v>
      </c>
      <c r="D1560" s="48" t="s">
        <v>481</v>
      </c>
      <c r="E1560" s="48" t="s">
        <v>52</v>
      </c>
      <c r="F1560" s="47" t="s">
        <v>659</v>
      </c>
      <c r="G1560" s="47" t="s">
        <v>678</v>
      </c>
      <c r="H1560" s="52">
        <f t="shared" si="146"/>
        <v>-162900</v>
      </c>
      <c r="I1560" s="81">
        <f t="shared" si="145"/>
        <v>2.9761904761904763</v>
      </c>
      <c r="J1560" s="49"/>
      <c r="K1560" s="49" t="s">
        <v>430</v>
      </c>
      <c r="L1560" s="49"/>
      <c r="M1560" s="2">
        <v>504</v>
      </c>
    </row>
    <row r="1561" spans="1:14" s="13" customFormat="1" ht="12.75">
      <c r="A1561" s="77"/>
      <c r="B1561" s="487">
        <f>SUM(B1437:B1560)</f>
        <v>162900</v>
      </c>
      <c r="C1561" s="77"/>
      <c r="D1561" s="75"/>
      <c r="E1561" s="77" t="s">
        <v>52</v>
      </c>
      <c r="F1561" s="78"/>
      <c r="G1561" s="93"/>
      <c r="H1561" s="105">
        <v>0</v>
      </c>
      <c r="I1561" s="106">
        <f>+B1561/M1561</f>
        <v>323.2142857142857</v>
      </c>
      <c r="J1561" s="107"/>
      <c r="K1561" s="107"/>
      <c r="L1561" s="107"/>
      <c r="M1561" s="2">
        <v>504</v>
      </c>
      <c r="N1561" s="130"/>
    </row>
    <row r="1562" spans="1:13" s="82" customFormat="1" ht="12.75">
      <c r="A1562" s="46"/>
      <c r="B1562" s="181"/>
      <c r="C1562" s="10"/>
      <c r="D1562" s="10"/>
      <c r="E1562" s="46"/>
      <c r="F1562" s="28"/>
      <c r="G1562" s="28"/>
      <c r="H1562" s="52">
        <f>H1561-B1562</f>
        <v>0</v>
      </c>
      <c r="I1562" s="81">
        <f>+B1562/M1562</f>
        <v>0</v>
      </c>
      <c r="M1562" s="2">
        <v>504</v>
      </c>
    </row>
    <row r="1563" spans="1:13" s="82" customFormat="1" ht="12.75">
      <c r="A1563" s="46"/>
      <c r="B1563" s="181"/>
      <c r="C1563" s="10"/>
      <c r="D1563" s="10"/>
      <c r="E1563" s="46"/>
      <c r="F1563" s="28"/>
      <c r="G1563" s="28"/>
      <c r="H1563" s="52">
        <f aca="true" t="shared" si="147" ref="H1563:H1626">H1562-B1563</f>
        <v>0</v>
      </c>
      <c r="I1563" s="81">
        <f aca="true" t="shared" si="148" ref="I1563:I1626">+B1563/M1563</f>
        <v>0</v>
      </c>
      <c r="M1563" s="2">
        <v>504</v>
      </c>
    </row>
    <row r="1564" spans="1:13" s="13" customFormat="1" ht="12.75">
      <c r="A1564" s="46"/>
      <c r="B1564" s="181">
        <v>5000</v>
      </c>
      <c r="C1564" s="46" t="s">
        <v>39</v>
      </c>
      <c r="D1564" s="46" t="s">
        <v>481</v>
      </c>
      <c r="E1564" s="46" t="s">
        <v>453</v>
      </c>
      <c r="F1564" s="39" t="s">
        <v>679</v>
      </c>
      <c r="G1564" s="39" t="s">
        <v>73</v>
      </c>
      <c r="H1564" s="52">
        <f t="shared" si="147"/>
        <v>-5000</v>
      </c>
      <c r="I1564" s="81">
        <f t="shared" si="148"/>
        <v>9.920634920634921</v>
      </c>
      <c r="J1564" s="82"/>
      <c r="K1564" s="49" t="s">
        <v>431</v>
      </c>
      <c r="L1564" s="82"/>
      <c r="M1564" s="2">
        <v>504</v>
      </c>
    </row>
    <row r="1565" spans="1:256" s="13" customFormat="1" ht="12.75">
      <c r="A1565" s="46"/>
      <c r="B1565" s="181">
        <v>5000</v>
      </c>
      <c r="C1565" s="46" t="s">
        <v>39</v>
      </c>
      <c r="D1565" s="46" t="s">
        <v>481</v>
      </c>
      <c r="E1565" s="46" t="s">
        <v>453</v>
      </c>
      <c r="F1565" s="39" t="s">
        <v>679</v>
      </c>
      <c r="G1565" s="39" t="s">
        <v>89</v>
      </c>
      <c r="H1565" s="52">
        <f t="shared" si="147"/>
        <v>-10000</v>
      </c>
      <c r="I1565" s="81">
        <f t="shared" si="148"/>
        <v>9.920634920634921</v>
      </c>
      <c r="J1565" s="82"/>
      <c r="K1565" s="49" t="s">
        <v>431</v>
      </c>
      <c r="L1565" s="82"/>
      <c r="M1565" s="2">
        <v>504</v>
      </c>
      <c r="IV1565" s="13">
        <f>SUM(M1565:IU1565)</f>
        <v>504</v>
      </c>
    </row>
    <row r="1566" spans="1:13" s="13" customFormat="1" ht="12.75">
      <c r="A1566" s="46"/>
      <c r="B1566" s="181">
        <v>6000</v>
      </c>
      <c r="C1566" s="46" t="s">
        <v>39</v>
      </c>
      <c r="D1566" s="46" t="s">
        <v>481</v>
      </c>
      <c r="E1566" s="46" t="s">
        <v>453</v>
      </c>
      <c r="F1566" s="39" t="s">
        <v>680</v>
      </c>
      <c r="G1566" s="39" t="s">
        <v>90</v>
      </c>
      <c r="H1566" s="52">
        <f t="shared" si="147"/>
        <v>-16000</v>
      </c>
      <c r="I1566" s="81">
        <f t="shared" si="148"/>
        <v>11.904761904761905</v>
      </c>
      <c r="J1566" s="82"/>
      <c r="K1566" s="49" t="s">
        <v>431</v>
      </c>
      <c r="L1566" s="82"/>
      <c r="M1566" s="2">
        <v>504</v>
      </c>
    </row>
    <row r="1567" spans="1:13" s="13" customFormat="1" ht="12.75">
      <c r="A1567" s="46"/>
      <c r="B1567" s="181">
        <v>6000</v>
      </c>
      <c r="C1567" s="46" t="s">
        <v>39</v>
      </c>
      <c r="D1567" s="46" t="s">
        <v>481</v>
      </c>
      <c r="E1567" s="46" t="s">
        <v>453</v>
      </c>
      <c r="F1567" s="39" t="s">
        <v>680</v>
      </c>
      <c r="G1567" s="39" t="s">
        <v>91</v>
      </c>
      <c r="H1567" s="52">
        <f t="shared" si="147"/>
        <v>-22000</v>
      </c>
      <c r="I1567" s="81">
        <f t="shared" si="148"/>
        <v>11.904761904761905</v>
      </c>
      <c r="J1567" s="82"/>
      <c r="K1567" s="82" t="s">
        <v>431</v>
      </c>
      <c r="L1567" s="82"/>
      <c r="M1567" s="2">
        <v>504</v>
      </c>
    </row>
    <row r="1568" spans="1:13" s="13" customFormat="1" ht="12.75">
      <c r="A1568" s="46"/>
      <c r="B1568" s="266">
        <v>6000</v>
      </c>
      <c r="C1568" s="1" t="s">
        <v>39</v>
      </c>
      <c r="D1568" s="46" t="s">
        <v>481</v>
      </c>
      <c r="E1568" s="48" t="s">
        <v>453</v>
      </c>
      <c r="F1568" s="39" t="s">
        <v>681</v>
      </c>
      <c r="G1568" s="47" t="s">
        <v>230</v>
      </c>
      <c r="H1568" s="52">
        <f t="shared" si="147"/>
        <v>-28000</v>
      </c>
      <c r="I1568" s="81">
        <f t="shared" si="148"/>
        <v>11.904761904761905</v>
      </c>
      <c r="J1568"/>
      <c r="K1568" s="82" t="s">
        <v>431</v>
      </c>
      <c r="L1568"/>
      <c r="M1568" s="2">
        <v>504</v>
      </c>
    </row>
    <row r="1569" spans="1:13" s="13" customFormat="1" ht="12.75">
      <c r="A1569" s="46"/>
      <c r="B1569" s="181">
        <v>6000</v>
      </c>
      <c r="C1569" s="46" t="s">
        <v>39</v>
      </c>
      <c r="D1569" s="46" t="s">
        <v>481</v>
      </c>
      <c r="E1569" s="46" t="s">
        <v>453</v>
      </c>
      <c r="F1569" s="39" t="s">
        <v>682</v>
      </c>
      <c r="G1569" s="39" t="s">
        <v>238</v>
      </c>
      <c r="H1569" s="52">
        <f t="shared" si="147"/>
        <v>-34000</v>
      </c>
      <c r="I1569" s="81">
        <f t="shared" si="148"/>
        <v>11.904761904761905</v>
      </c>
      <c r="J1569" s="82"/>
      <c r="K1569" s="82" t="s">
        <v>431</v>
      </c>
      <c r="L1569" s="82"/>
      <c r="M1569" s="2">
        <v>504</v>
      </c>
    </row>
    <row r="1570" spans="1:13" s="13" customFormat="1" ht="12.75">
      <c r="A1570" s="46"/>
      <c r="B1570" s="181">
        <v>6000</v>
      </c>
      <c r="C1570" s="46" t="s">
        <v>39</v>
      </c>
      <c r="D1570" s="46" t="s">
        <v>481</v>
      </c>
      <c r="E1570" s="46" t="s">
        <v>453</v>
      </c>
      <c r="F1570" s="39" t="s">
        <v>682</v>
      </c>
      <c r="G1570" s="39" t="s">
        <v>249</v>
      </c>
      <c r="H1570" s="52">
        <f t="shared" si="147"/>
        <v>-40000</v>
      </c>
      <c r="I1570" s="81">
        <f t="shared" si="148"/>
        <v>11.904761904761905</v>
      </c>
      <c r="J1570" s="82"/>
      <c r="K1570" s="82" t="s">
        <v>431</v>
      </c>
      <c r="L1570" s="82"/>
      <c r="M1570" s="2">
        <v>504</v>
      </c>
    </row>
    <row r="1571" spans="1:13" s="13" customFormat="1" ht="12.75">
      <c r="A1571" s="10"/>
      <c r="B1571" s="266">
        <v>4000</v>
      </c>
      <c r="C1571" s="1" t="s">
        <v>39</v>
      </c>
      <c r="D1571" s="10" t="s">
        <v>481</v>
      </c>
      <c r="E1571" s="1" t="s">
        <v>453</v>
      </c>
      <c r="F1571" s="47" t="s">
        <v>683</v>
      </c>
      <c r="G1571" s="25" t="s">
        <v>71</v>
      </c>
      <c r="H1571" s="52">
        <f t="shared" si="147"/>
        <v>-44000</v>
      </c>
      <c r="I1571" s="81">
        <f t="shared" si="148"/>
        <v>7.936507936507937</v>
      </c>
      <c r="J1571" s="82"/>
      <c r="K1571" s="49" t="s">
        <v>615</v>
      </c>
      <c r="L1571"/>
      <c r="M1571" s="2">
        <v>504</v>
      </c>
    </row>
    <row r="1572" spans="1:13" s="13" customFormat="1" ht="12.75">
      <c r="A1572" s="10"/>
      <c r="B1572" s="266">
        <v>5000</v>
      </c>
      <c r="C1572" s="1" t="s">
        <v>39</v>
      </c>
      <c r="D1572" s="10" t="s">
        <v>481</v>
      </c>
      <c r="E1572" s="1" t="s">
        <v>453</v>
      </c>
      <c r="F1572" s="47" t="s">
        <v>684</v>
      </c>
      <c r="G1572" s="25" t="s">
        <v>118</v>
      </c>
      <c r="H1572" s="52">
        <f t="shared" si="147"/>
        <v>-49000</v>
      </c>
      <c r="I1572" s="81">
        <f t="shared" si="148"/>
        <v>9.920634920634921</v>
      </c>
      <c r="J1572"/>
      <c r="K1572" s="49" t="s">
        <v>615</v>
      </c>
      <c r="L1572"/>
      <c r="M1572" s="2">
        <v>504</v>
      </c>
    </row>
    <row r="1573" spans="1:13" s="82" customFormat="1" ht="12.75">
      <c r="A1573" s="10"/>
      <c r="B1573" s="266">
        <v>5000</v>
      </c>
      <c r="C1573" s="1" t="s">
        <v>39</v>
      </c>
      <c r="D1573" s="10" t="s">
        <v>481</v>
      </c>
      <c r="E1573" s="1" t="s">
        <v>453</v>
      </c>
      <c r="F1573" s="47" t="s">
        <v>684</v>
      </c>
      <c r="G1573" s="25" t="s">
        <v>73</v>
      </c>
      <c r="H1573" s="52">
        <f t="shared" si="147"/>
        <v>-54000</v>
      </c>
      <c r="I1573" s="81">
        <f t="shared" si="148"/>
        <v>9.920634920634921</v>
      </c>
      <c r="J1573"/>
      <c r="K1573" s="49" t="s">
        <v>615</v>
      </c>
      <c r="L1573"/>
      <c r="M1573" s="2">
        <v>504</v>
      </c>
    </row>
    <row r="1574" spans="1:13" s="82" customFormat="1" ht="12.75">
      <c r="A1574" s="10"/>
      <c r="B1574" s="266">
        <v>4000</v>
      </c>
      <c r="C1574" s="1" t="s">
        <v>39</v>
      </c>
      <c r="D1574" s="10" t="s">
        <v>481</v>
      </c>
      <c r="E1574" s="1" t="s">
        <v>453</v>
      </c>
      <c r="F1574" s="445" t="s">
        <v>685</v>
      </c>
      <c r="G1574" s="25" t="s">
        <v>89</v>
      </c>
      <c r="H1574" s="52">
        <f t="shared" si="147"/>
        <v>-58000</v>
      </c>
      <c r="I1574" s="81">
        <f t="shared" si="148"/>
        <v>7.936507936507937</v>
      </c>
      <c r="J1574"/>
      <c r="K1574" s="49" t="s">
        <v>615</v>
      </c>
      <c r="L1574"/>
      <c r="M1574" s="2">
        <v>504</v>
      </c>
    </row>
    <row r="1575" spans="1:13" s="13" customFormat="1" ht="12.75">
      <c r="A1575" s="10"/>
      <c r="B1575" s="266">
        <v>5000</v>
      </c>
      <c r="C1575" s="1" t="s">
        <v>39</v>
      </c>
      <c r="D1575" s="10" t="s">
        <v>481</v>
      </c>
      <c r="E1575" s="1" t="s">
        <v>453</v>
      </c>
      <c r="F1575" s="47" t="s">
        <v>686</v>
      </c>
      <c r="G1575" s="25" t="s">
        <v>123</v>
      </c>
      <c r="H1575" s="52">
        <f t="shared" si="147"/>
        <v>-63000</v>
      </c>
      <c r="I1575" s="81">
        <f t="shared" si="148"/>
        <v>9.920634920634921</v>
      </c>
      <c r="J1575"/>
      <c r="K1575" s="49" t="s">
        <v>615</v>
      </c>
      <c r="L1575"/>
      <c r="M1575" s="2">
        <v>504</v>
      </c>
    </row>
    <row r="1576" spans="1:13" s="13" customFormat="1" ht="12.75">
      <c r="A1576" s="10"/>
      <c r="B1576" s="266">
        <v>7000</v>
      </c>
      <c r="C1576" s="1" t="s">
        <v>39</v>
      </c>
      <c r="D1576" s="10" t="s">
        <v>481</v>
      </c>
      <c r="E1576" s="1" t="s">
        <v>453</v>
      </c>
      <c r="F1576" s="47" t="s">
        <v>687</v>
      </c>
      <c r="G1576" s="25" t="s">
        <v>224</v>
      </c>
      <c r="H1576" s="52">
        <f t="shared" si="147"/>
        <v>-70000</v>
      </c>
      <c r="I1576" s="81">
        <f t="shared" si="148"/>
        <v>13.88888888888889</v>
      </c>
      <c r="J1576"/>
      <c r="K1576" s="49" t="s">
        <v>615</v>
      </c>
      <c r="L1576"/>
      <c r="M1576" s="2">
        <v>504</v>
      </c>
    </row>
    <row r="1577" spans="1:13" s="82" customFormat="1" ht="12.75">
      <c r="A1577" s="10"/>
      <c r="B1577" s="266">
        <v>5000</v>
      </c>
      <c r="C1577" s="1" t="s">
        <v>39</v>
      </c>
      <c r="D1577" s="10" t="s">
        <v>481</v>
      </c>
      <c r="E1577" s="1" t="s">
        <v>453</v>
      </c>
      <c r="F1577" s="47" t="s">
        <v>688</v>
      </c>
      <c r="G1577" s="25" t="s">
        <v>236</v>
      </c>
      <c r="H1577" s="52">
        <f t="shared" si="147"/>
        <v>-75000</v>
      </c>
      <c r="I1577" s="81">
        <f t="shared" si="148"/>
        <v>9.920634920634921</v>
      </c>
      <c r="J1577"/>
      <c r="K1577" s="49" t="s">
        <v>615</v>
      </c>
      <c r="L1577"/>
      <c r="M1577" s="2">
        <v>504</v>
      </c>
    </row>
    <row r="1578" spans="1:13" s="82" customFormat="1" ht="12.75">
      <c r="A1578" s="10"/>
      <c r="B1578" s="266">
        <v>5000</v>
      </c>
      <c r="C1578" s="48" t="s">
        <v>39</v>
      </c>
      <c r="D1578" s="46" t="s">
        <v>481</v>
      </c>
      <c r="E1578" s="48" t="s">
        <v>453</v>
      </c>
      <c r="F1578" s="129" t="s">
        <v>689</v>
      </c>
      <c r="G1578" s="47" t="s">
        <v>336</v>
      </c>
      <c r="H1578" s="52">
        <f t="shared" si="147"/>
        <v>-80000</v>
      </c>
      <c r="I1578" s="81">
        <f t="shared" si="148"/>
        <v>9.920634920634921</v>
      </c>
      <c r="J1578"/>
      <c r="K1578" s="49" t="s">
        <v>615</v>
      </c>
      <c r="L1578"/>
      <c r="M1578" s="2">
        <v>504</v>
      </c>
    </row>
    <row r="1579" spans="1:13" s="82" customFormat="1" ht="12.75">
      <c r="A1579" s="46"/>
      <c r="B1579" s="181">
        <v>4000</v>
      </c>
      <c r="C1579" s="46" t="s">
        <v>39</v>
      </c>
      <c r="D1579" s="46" t="s">
        <v>481</v>
      </c>
      <c r="E1579" s="46" t="s">
        <v>453</v>
      </c>
      <c r="F1579" s="39" t="s">
        <v>690</v>
      </c>
      <c r="G1579" s="39" t="s">
        <v>73</v>
      </c>
      <c r="H1579" s="52">
        <f t="shared" si="147"/>
        <v>-84000</v>
      </c>
      <c r="I1579" s="81">
        <f t="shared" si="148"/>
        <v>7.936507936507937</v>
      </c>
      <c r="K1579" s="49" t="s">
        <v>643</v>
      </c>
      <c r="M1579" s="2">
        <v>504</v>
      </c>
    </row>
    <row r="1580" spans="1:13" s="82" customFormat="1" ht="12.75">
      <c r="A1580" s="46"/>
      <c r="B1580" s="181">
        <v>4000</v>
      </c>
      <c r="C1580" s="46" t="s">
        <v>39</v>
      </c>
      <c r="D1580" s="46" t="s">
        <v>481</v>
      </c>
      <c r="E1580" s="46" t="s">
        <v>453</v>
      </c>
      <c r="F1580" s="39" t="s">
        <v>691</v>
      </c>
      <c r="G1580" s="39" t="s">
        <v>236</v>
      </c>
      <c r="H1580" s="52">
        <f t="shared" si="147"/>
        <v>-88000</v>
      </c>
      <c r="I1580" s="81">
        <f t="shared" si="148"/>
        <v>7.936507936507937</v>
      </c>
      <c r="K1580" s="49" t="s">
        <v>643</v>
      </c>
      <c r="M1580" s="2">
        <v>504</v>
      </c>
    </row>
    <row r="1581" spans="1:13" s="13" customFormat="1" ht="12.75">
      <c r="A1581" s="10"/>
      <c r="B1581" s="181">
        <v>5000</v>
      </c>
      <c r="C1581" s="46" t="s">
        <v>39</v>
      </c>
      <c r="D1581" s="46" t="s">
        <v>481</v>
      </c>
      <c r="E1581" s="46" t="s">
        <v>453</v>
      </c>
      <c r="F1581" s="39" t="s">
        <v>692</v>
      </c>
      <c r="G1581" s="39" t="s">
        <v>313</v>
      </c>
      <c r="H1581" s="52">
        <f t="shared" si="147"/>
        <v>-93000</v>
      </c>
      <c r="I1581" s="81">
        <f t="shared" si="148"/>
        <v>9.920634920634921</v>
      </c>
      <c r="J1581"/>
      <c r="K1581" s="49" t="s">
        <v>643</v>
      </c>
      <c r="L1581"/>
      <c r="M1581" s="2">
        <v>504</v>
      </c>
    </row>
    <row r="1582" spans="1:13" s="82" customFormat="1" ht="12.75">
      <c r="A1582" s="46"/>
      <c r="B1582" s="181">
        <v>4000</v>
      </c>
      <c r="C1582" s="48" t="s">
        <v>39</v>
      </c>
      <c r="D1582" s="46" t="s">
        <v>481</v>
      </c>
      <c r="E1582" s="48" t="s">
        <v>453</v>
      </c>
      <c r="F1582" s="47" t="s">
        <v>693</v>
      </c>
      <c r="G1582" s="39" t="s">
        <v>14</v>
      </c>
      <c r="H1582" s="52">
        <f t="shared" si="147"/>
        <v>-97000</v>
      </c>
      <c r="I1582" s="81">
        <f t="shared" si="148"/>
        <v>7.936507936507937</v>
      </c>
      <c r="K1582" s="49" t="s">
        <v>430</v>
      </c>
      <c r="L1582" s="49"/>
      <c r="M1582" s="2">
        <v>504</v>
      </c>
    </row>
    <row r="1583" spans="1:13" s="13" customFormat="1" ht="12.75">
      <c r="A1583" s="46"/>
      <c r="B1583" s="181">
        <v>4000</v>
      </c>
      <c r="C1583" s="46" t="s">
        <v>39</v>
      </c>
      <c r="D1583" s="46" t="s">
        <v>481</v>
      </c>
      <c r="E1583" s="46" t="s">
        <v>453</v>
      </c>
      <c r="F1583" s="47" t="s">
        <v>693</v>
      </c>
      <c r="G1583" s="39" t="s">
        <v>19</v>
      </c>
      <c r="H1583" s="52">
        <f t="shared" si="147"/>
        <v>-101000</v>
      </c>
      <c r="I1583" s="81">
        <f t="shared" si="148"/>
        <v>7.936507936507937</v>
      </c>
      <c r="J1583" s="82"/>
      <c r="K1583" s="49" t="s">
        <v>430</v>
      </c>
      <c r="L1583" s="49"/>
      <c r="M1583" s="2">
        <v>504</v>
      </c>
    </row>
    <row r="1584" spans="1:13" s="82" customFormat="1" ht="12.75">
      <c r="A1584" s="46"/>
      <c r="B1584" s="181">
        <v>7000</v>
      </c>
      <c r="C1584" s="46" t="s">
        <v>39</v>
      </c>
      <c r="D1584" s="46" t="s">
        <v>481</v>
      </c>
      <c r="E1584" s="46" t="s">
        <v>453</v>
      </c>
      <c r="F1584" s="39" t="s">
        <v>694</v>
      </c>
      <c r="G1584" s="39" t="s">
        <v>71</v>
      </c>
      <c r="H1584" s="52">
        <f t="shared" si="147"/>
        <v>-108000</v>
      </c>
      <c r="I1584" s="81">
        <f t="shared" si="148"/>
        <v>13.88888888888889</v>
      </c>
      <c r="K1584" s="49" t="s">
        <v>430</v>
      </c>
      <c r="M1584" s="2">
        <v>504</v>
      </c>
    </row>
    <row r="1585" spans="1:13" s="13" customFormat="1" ht="12.75">
      <c r="A1585" s="46"/>
      <c r="B1585" s="181">
        <v>4000</v>
      </c>
      <c r="C1585" s="46" t="s">
        <v>39</v>
      </c>
      <c r="D1585" s="46" t="s">
        <v>481</v>
      </c>
      <c r="E1585" s="46" t="s">
        <v>453</v>
      </c>
      <c r="F1585" s="39" t="s">
        <v>695</v>
      </c>
      <c r="G1585" s="39" t="s">
        <v>118</v>
      </c>
      <c r="H1585" s="52">
        <f t="shared" si="147"/>
        <v>-112000</v>
      </c>
      <c r="I1585" s="81">
        <f t="shared" si="148"/>
        <v>7.936507936507937</v>
      </c>
      <c r="J1585" s="82"/>
      <c r="K1585" s="49" t="s">
        <v>430</v>
      </c>
      <c r="L1585" s="82"/>
      <c r="M1585" s="2">
        <v>504</v>
      </c>
    </row>
    <row r="1586" spans="1:13" s="13" customFormat="1" ht="12.75">
      <c r="A1586" s="46"/>
      <c r="B1586" s="181">
        <v>4000</v>
      </c>
      <c r="C1586" s="46" t="s">
        <v>39</v>
      </c>
      <c r="D1586" s="46" t="s">
        <v>481</v>
      </c>
      <c r="E1586" s="46" t="s">
        <v>453</v>
      </c>
      <c r="F1586" s="39" t="s">
        <v>695</v>
      </c>
      <c r="G1586" s="39" t="s">
        <v>73</v>
      </c>
      <c r="H1586" s="52">
        <f t="shared" si="147"/>
        <v>-116000</v>
      </c>
      <c r="I1586" s="81">
        <f t="shared" si="148"/>
        <v>7.936507936507937</v>
      </c>
      <c r="J1586" s="82"/>
      <c r="K1586" s="49" t="s">
        <v>430</v>
      </c>
      <c r="L1586" s="82"/>
      <c r="M1586" s="2">
        <v>504</v>
      </c>
    </row>
    <row r="1587" spans="1:13" s="82" customFormat="1" ht="12.75">
      <c r="A1587" s="46"/>
      <c r="B1587" s="181">
        <v>6000</v>
      </c>
      <c r="C1587" s="46" t="s">
        <v>39</v>
      </c>
      <c r="D1587" s="46" t="s">
        <v>481</v>
      </c>
      <c r="E1587" s="46" t="s">
        <v>453</v>
      </c>
      <c r="F1587" s="39" t="s">
        <v>696</v>
      </c>
      <c r="G1587" s="39" t="s">
        <v>224</v>
      </c>
      <c r="H1587" s="52">
        <f t="shared" si="147"/>
        <v>-122000</v>
      </c>
      <c r="I1587" s="81">
        <f t="shared" si="148"/>
        <v>11.904761904761905</v>
      </c>
      <c r="K1587" s="49" t="s">
        <v>430</v>
      </c>
      <c r="M1587" s="2">
        <v>504</v>
      </c>
    </row>
    <row r="1588" spans="1:13" s="82" customFormat="1" ht="12.75">
      <c r="A1588" s="46"/>
      <c r="B1588" s="181">
        <v>5000</v>
      </c>
      <c r="C1588" s="46" t="s">
        <v>39</v>
      </c>
      <c r="D1588" s="46" t="s">
        <v>481</v>
      </c>
      <c r="E1588" s="46" t="s">
        <v>453</v>
      </c>
      <c r="F1588" s="39" t="s">
        <v>697</v>
      </c>
      <c r="G1588" s="39" t="s">
        <v>236</v>
      </c>
      <c r="H1588" s="52">
        <f t="shared" si="147"/>
        <v>-127000</v>
      </c>
      <c r="I1588" s="81">
        <f t="shared" si="148"/>
        <v>9.920634920634921</v>
      </c>
      <c r="K1588" s="49" t="s">
        <v>430</v>
      </c>
      <c r="M1588" s="2">
        <v>504</v>
      </c>
    </row>
    <row r="1589" spans="1:13" s="13" customFormat="1" ht="12.75">
      <c r="A1589" s="46"/>
      <c r="B1589" s="181">
        <v>5000</v>
      </c>
      <c r="C1589" s="46" t="s">
        <v>39</v>
      </c>
      <c r="D1589" s="46" t="s">
        <v>481</v>
      </c>
      <c r="E1589" s="46" t="s">
        <v>453</v>
      </c>
      <c r="F1589" s="39" t="s">
        <v>698</v>
      </c>
      <c r="G1589" s="39" t="s">
        <v>238</v>
      </c>
      <c r="H1589" s="52">
        <f t="shared" si="147"/>
        <v>-132000</v>
      </c>
      <c r="I1589" s="81">
        <f t="shared" si="148"/>
        <v>9.920634920634921</v>
      </c>
      <c r="J1589" s="82"/>
      <c r="K1589" s="49" t="s">
        <v>430</v>
      </c>
      <c r="L1589" s="82"/>
      <c r="M1589" s="2">
        <v>504</v>
      </c>
    </row>
    <row r="1590" spans="1:13" s="82" customFormat="1" ht="12.75">
      <c r="A1590" s="46"/>
      <c r="B1590" s="181">
        <v>5000</v>
      </c>
      <c r="C1590" s="46" t="s">
        <v>39</v>
      </c>
      <c r="D1590" s="46" t="s">
        <v>481</v>
      </c>
      <c r="E1590" s="46" t="s">
        <v>453</v>
      </c>
      <c r="F1590" s="39" t="s">
        <v>699</v>
      </c>
      <c r="G1590" s="39" t="s">
        <v>249</v>
      </c>
      <c r="H1590" s="52">
        <f t="shared" si="147"/>
        <v>-137000</v>
      </c>
      <c r="I1590" s="81">
        <f t="shared" si="148"/>
        <v>9.920634920634921</v>
      </c>
      <c r="K1590" s="49" t="s">
        <v>430</v>
      </c>
      <c r="M1590" s="2">
        <v>504</v>
      </c>
    </row>
    <row r="1591" spans="1:13" s="82" customFormat="1" ht="12.75">
      <c r="A1591" s="46"/>
      <c r="B1591" s="181">
        <v>7000</v>
      </c>
      <c r="C1591" s="46" t="s">
        <v>39</v>
      </c>
      <c r="D1591" s="46" t="s">
        <v>481</v>
      </c>
      <c r="E1591" s="46" t="s">
        <v>453</v>
      </c>
      <c r="F1591" s="39" t="s">
        <v>700</v>
      </c>
      <c r="G1591" s="39" t="s">
        <v>336</v>
      </c>
      <c r="H1591" s="52">
        <f t="shared" si="147"/>
        <v>-144000</v>
      </c>
      <c r="I1591" s="81">
        <f t="shared" si="148"/>
        <v>13.88888888888889</v>
      </c>
      <c r="K1591" s="49" t="s">
        <v>430</v>
      </c>
      <c r="M1591" s="2">
        <v>504</v>
      </c>
    </row>
    <row r="1592" spans="1:13" s="82" customFormat="1" ht="12.75">
      <c r="A1592" s="48"/>
      <c r="B1592" s="266">
        <v>6000</v>
      </c>
      <c r="C1592" s="48" t="s">
        <v>39</v>
      </c>
      <c r="D1592" s="48" t="s">
        <v>481</v>
      </c>
      <c r="E1592" s="48" t="s">
        <v>453</v>
      </c>
      <c r="F1592" s="47" t="s">
        <v>700</v>
      </c>
      <c r="G1592" s="47" t="s">
        <v>313</v>
      </c>
      <c r="H1592" s="52">
        <f t="shared" si="147"/>
        <v>-150000</v>
      </c>
      <c r="I1592" s="81">
        <f t="shared" si="148"/>
        <v>11.904761904761905</v>
      </c>
      <c r="J1592" s="49"/>
      <c r="K1592" s="49" t="s">
        <v>430</v>
      </c>
      <c r="L1592" s="49"/>
      <c r="M1592" s="2">
        <v>504</v>
      </c>
    </row>
    <row r="1593" spans="1:13" s="13" customFormat="1" ht="12.75">
      <c r="A1593" s="48"/>
      <c r="B1593" s="266">
        <v>6000</v>
      </c>
      <c r="C1593" s="48" t="s">
        <v>39</v>
      </c>
      <c r="D1593" s="48" t="s">
        <v>481</v>
      </c>
      <c r="E1593" s="48" t="s">
        <v>453</v>
      </c>
      <c r="F1593" s="47" t="s">
        <v>700</v>
      </c>
      <c r="G1593" s="47" t="s">
        <v>315</v>
      </c>
      <c r="H1593" s="52">
        <f t="shared" si="147"/>
        <v>-156000</v>
      </c>
      <c r="I1593" s="81">
        <f t="shared" si="148"/>
        <v>11.904761904761905</v>
      </c>
      <c r="J1593" s="49"/>
      <c r="K1593" s="49" t="s">
        <v>430</v>
      </c>
      <c r="L1593" s="49"/>
      <c r="M1593" s="2">
        <v>504</v>
      </c>
    </row>
    <row r="1594" spans="1:13" s="80" customFormat="1" ht="12.75">
      <c r="A1594" s="48"/>
      <c r="B1594" s="266">
        <v>6000</v>
      </c>
      <c r="C1594" s="48" t="s">
        <v>39</v>
      </c>
      <c r="D1594" s="48" t="s">
        <v>481</v>
      </c>
      <c r="E1594" s="48" t="s">
        <v>453</v>
      </c>
      <c r="F1594" s="47" t="s">
        <v>700</v>
      </c>
      <c r="G1594" s="47" t="s">
        <v>678</v>
      </c>
      <c r="H1594" s="52">
        <f t="shared" si="147"/>
        <v>-162000</v>
      </c>
      <c r="I1594" s="81">
        <f t="shared" si="148"/>
        <v>11.904761904761905</v>
      </c>
      <c r="J1594" s="49"/>
      <c r="K1594" s="49" t="s">
        <v>430</v>
      </c>
      <c r="L1594" s="49"/>
      <c r="M1594" s="2">
        <v>504</v>
      </c>
    </row>
    <row r="1595" spans="1:13" s="13" customFormat="1" ht="12.75">
      <c r="A1595" s="75"/>
      <c r="B1595" s="487">
        <f>SUM(B1564:B1594)</f>
        <v>162000</v>
      </c>
      <c r="C1595" s="77" t="s">
        <v>39</v>
      </c>
      <c r="D1595" s="75"/>
      <c r="E1595" s="75"/>
      <c r="F1595" s="93"/>
      <c r="G1595" s="78"/>
      <c r="H1595" s="105">
        <v>0</v>
      </c>
      <c r="I1595" s="106">
        <f t="shared" si="148"/>
        <v>321.42857142857144</v>
      </c>
      <c r="J1595" s="76"/>
      <c r="K1595" s="107"/>
      <c r="L1595" s="80"/>
      <c r="M1595" s="2">
        <v>504</v>
      </c>
    </row>
    <row r="1596" spans="1:13" s="82" customFormat="1" ht="12.75">
      <c r="A1596" s="10"/>
      <c r="B1596" s="181"/>
      <c r="C1596" s="46"/>
      <c r="D1596" s="46"/>
      <c r="E1596" s="46"/>
      <c r="F1596" s="39"/>
      <c r="G1596" s="39"/>
      <c r="H1596" s="52">
        <f t="shared" si="147"/>
        <v>0</v>
      </c>
      <c r="I1596" s="81">
        <f t="shared" si="148"/>
        <v>0</v>
      </c>
      <c r="J1596" s="66"/>
      <c r="L1596" s="66"/>
      <c r="M1596" s="2">
        <v>504</v>
      </c>
    </row>
    <row r="1597" spans="1:13" s="13" customFormat="1" ht="12.75">
      <c r="A1597" s="10"/>
      <c r="B1597" s="181"/>
      <c r="C1597" s="46"/>
      <c r="D1597" s="46"/>
      <c r="E1597" s="10"/>
      <c r="F1597" s="28"/>
      <c r="G1597" s="28"/>
      <c r="H1597" s="52">
        <f t="shared" si="147"/>
        <v>0</v>
      </c>
      <c r="I1597" s="81">
        <f t="shared" si="148"/>
        <v>0</v>
      </c>
      <c r="K1597" s="82"/>
      <c r="M1597" s="2">
        <v>504</v>
      </c>
    </row>
    <row r="1598" spans="1:13" s="13" customFormat="1" ht="12.75">
      <c r="A1598" s="46"/>
      <c r="B1598" s="181">
        <v>2000</v>
      </c>
      <c r="C1598" s="46" t="s">
        <v>41</v>
      </c>
      <c r="D1598" s="46" t="s">
        <v>481</v>
      </c>
      <c r="E1598" s="46" t="s">
        <v>453</v>
      </c>
      <c r="F1598" s="39" t="s">
        <v>603</v>
      </c>
      <c r="G1598" s="39" t="s">
        <v>73</v>
      </c>
      <c r="H1598" s="52">
        <f t="shared" si="147"/>
        <v>-2000</v>
      </c>
      <c r="I1598" s="81">
        <f t="shared" si="148"/>
        <v>3.9682539682539684</v>
      </c>
      <c r="J1598" s="82"/>
      <c r="K1598" s="49" t="s">
        <v>431</v>
      </c>
      <c r="L1598" s="82"/>
      <c r="M1598" s="2">
        <v>504</v>
      </c>
    </row>
    <row r="1599" spans="1:13" s="13" customFormat="1" ht="12.75">
      <c r="A1599" s="46"/>
      <c r="B1599" s="181">
        <v>2000</v>
      </c>
      <c r="C1599" s="46" t="s">
        <v>41</v>
      </c>
      <c r="D1599" s="46" t="s">
        <v>481</v>
      </c>
      <c r="E1599" s="46" t="s">
        <v>453</v>
      </c>
      <c r="F1599" s="39" t="s">
        <v>603</v>
      </c>
      <c r="G1599" s="39" t="s">
        <v>89</v>
      </c>
      <c r="H1599" s="52">
        <f t="shared" si="147"/>
        <v>-4000</v>
      </c>
      <c r="I1599" s="81">
        <f t="shared" si="148"/>
        <v>3.9682539682539684</v>
      </c>
      <c r="J1599" s="82"/>
      <c r="K1599" s="49" t="s">
        <v>431</v>
      </c>
      <c r="L1599" s="82"/>
      <c r="M1599" s="2">
        <v>504</v>
      </c>
    </row>
    <row r="1600" spans="1:13" s="13" customFormat="1" ht="12.75">
      <c r="A1600" s="46"/>
      <c r="B1600" s="181">
        <v>2000</v>
      </c>
      <c r="C1600" s="48" t="s">
        <v>41</v>
      </c>
      <c r="D1600" s="46" t="s">
        <v>481</v>
      </c>
      <c r="E1600" s="46" t="s">
        <v>453</v>
      </c>
      <c r="F1600" s="39" t="s">
        <v>603</v>
      </c>
      <c r="G1600" s="39" t="s">
        <v>90</v>
      </c>
      <c r="H1600" s="52">
        <f t="shared" si="147"/>
        <v>-6000</v>
      </c>
      <c r="I1600" s="81">
        <f t="shared" si="148"/>
        <v>3.9682539682539684</v>
      </c>
      <c r="J1600" s="82"/>
      <c r="K1600" s="49" t="s">
        <v>431</v>
      </c>
      <c r="L1600" s="82"/>
      <c r="M1600" s="2">
        <v>504</v>
      </c>
    </row>
    <row r="1601" spans="1:13" s="13" customFormat="1" ht="12.75">
      <c r="A1601" s="46"/>
      <c r="B1601" s="181">
        <v>2000</v>
      </c>
      <c r="C1601" s="46" t="s">
        <v>41</v>
      </c>
      <c r="D1601" s="46" t="s">
        <v>481</v>
      </c>
      <c r="E1601" s="46" t="s">
        <v>453</v>
      </c>
      <c r="F1601" s="39" t="s">
        <v>603</v>
      </c>
      <c r="G1601" s="39" t="s">
        <v>91</v>
      </c>
      <c r="H1601" s="52">
        <f t="shared" si="147"/>
        <v>-8000</v>
      </c>
      <c r="I1601" s="81">
        <f t="shared" si="148"/>
        <v>3.9682539682539684</v>
      </c>
      <c r="J1601" s="82"/>
      <c r="K1601" s="82" t="s">
        <v>431</v>
      </c>
      <c r="L1601" s="82"/>
      <c r="M1601" s="2">
        <v>504</v>
      </c>
    </row>
    <row r="1602" spans="1:13" s="13" customFormat="1" ht="12.75">
      <c r="A1602" s="46"/>
      <c r="B1602" s="181">
        <v>2000</v>
      </c>
      <c r="C1602" s="46" t="s">
        <v>41</v>
      </c>
      <c r="D1602" s="46" t="s">
        <v>481</v>
      </c>
      <c r="E1602" s="46" t="s">
        <v>453</v>
      </c>
      <c r="F1602" s="39" t="s">
        <v>603</v>
      </c>
      <c r="G1602" s="39" t="s">
        <v>137</v>
      </c>
      <c r="H1602" s="52">
        <f t="shared" si="147"/>
        <v>-10000</v>
      </c>
      <c r="I1602" s="81">
        <f t="shared" si="148"/>
        <v>3.9682539682539684</v>
      </c>
      <c r="J1602" s="82"/>
      <c r="K1602" s="82" t="s">
        <v>431</v>
      </c>
      <c r="L1602" s="82"/>
      <c r="M1602" s="2">
        <v>504</v>
      </c>
    </row>
    <row r="1603" spans="1:13" s="13" customFormat="1" ht="12.75">
      <c r="A1603" s="46"/>
      <c r="B1603" s="181">
        <v>2000</v>
      </c>
      <c r="C1603" s="46" t="s">
        <v>41</v>
      </c>
      <c r="D1603" s="46" t="s">
        <v>481</v>
      </c>
      <c r="E1603" s="46" t="s">
        <v>453</v>
      </c>
      <c r="F1603" s="39" t="s">
        <v>603</v>
      </c>
      <c r="G1603" s="39" t="s">
        <v>230</v>
      </c>
      <c r="H1603" s="52">
        <f t="shared" si="147"/>
        <v>-12000</v>
      </c>
      <c r="I1603" s="81">
        <f t="shared" si="148"/>
        <v>3.9682539682539684</v>
      </c>
      <c r="J1603" s="82"/>
      <c r="K1603" s="82" t="s">
        <v>431</v>
      </c>
      <c r="L1603" s="82"/>
      <c r="M1603" s="2">
        <v>504</v>
      </c>
    </row>
    <row r="1604" spans="1:13" s="13" customFormat="1" ht="12.75">
      <c r="A1604" s="1"/>
      <c r="B1604" s="266">
        <v>2000</v>
      </c>
      <c r="C1604" s="46" t="s">
        <v>41</v>
      </c>
      <c r="D1604" s="46" t="s">
        <v>481</v>
      </c>
      <c r="E1604" s="48" t="s">
        <v>453</v>
      </c>
      <c r="F1604" s="39" t="s">
        <v>603</v>
      </c>
      <c r="G1604" s="47" t="s">
        <v>232</v>
      </c>
      <c r="H1604" s="52">
        <f t="shared" si="147"/>
        <v>-14000</v>
      </c>
      <c r="I1604" s="81">
        <f t="shared" si="148"/>
        <v>3.9682539682539684</v>
      </c>
      <c r="J1604"/>
      <c r="K1604" s="82" t="s">
        <v>431</v>
      </c>
      <c r="L1604"/>
      <c r="M1604" s="2">
        <v>504</v>
      </c>
    </row>
    <row r="1605" spans="1:13" s="13" customFormat="1" ht="12.75">
      <c r="A1605" s="1"/>
      <c r="B1605" s="181">
        <v>2000</v>
      </c>
      <c r="C1605" s="46" t="s">
        <v>41</v>
      </c>
      <c r="D1605" s="46" t="s">
        <v>481</v>
      </c>
      <c r="E1605" s="48" t="s">
        <v>453</v>
      </c>
      <c r="F1605" s="39" t="s">
        <v>603</v>
      </c>
      <c r="G1605" s="47" t="s">
        <v>238</v>
      </c>
      <c r="H1605" s="52">
        <f t="shared" si="147"/>
        <v>-16000</v>
      </c>
      <c r="I1605" s="81">
        <f t="shared" si="148"/>
        <v>3.9682539682539684</v>
      </c>
      <c r="J1605"/>
      <c r="K1605" s="82" t="s">
        <v>431</v>
      </c>
      <c r="L1605"/>
      <c r="M1605" s="2">
        <v>504</v>
      </c>
    </row>
    <row r="1606" spans="1:13" s="13" customFormat="1" ht="12.75">
      <c r="A1606" s="46"/>
      <c r="B1606" s="181">
        <v>2000</v>
      </c>
      <c r="C1606" s="46" t="s">
        <v>41</v>
      </c>
      <c r="D1606" s="46" t="s">
        <v>481</v>
      </c>
      <c r="E1606" s="46" t="s">
        <v>453</v>
      </c>
      <c r="F1606" s="39" t="s">
        <v>603</v>
      </c>
      <c r="G1606" s="39" t="s">
        <v>249</v>
      </c>
      <c r="H1606" s="52">
        <f t="shared" si="147"/>
        <v>-18000</v>
      </c>
      <c r="I1606" s="81">
        <f t="shared" si="148"/>
        <v>3.9682539682539684</v>
      </c>
      <c r="J1606" s="82"/>
      <c r="K1606" s="82" t="s">
        <v>431</v>
      </c>
      <c r="L1606" s="82"/>
      <c r="M1606" s="2">
        <v>504</v>
      </c>
    </row>
    <row r="1607" spans="1:13" s="13" customFormat="1" ht="12.75">
      <c r="A1607" s="46"/>
      <c r="B1607" s="181">
        <v>2000</v>
      </c>
      <c r="C1607" s="46" t="s">
        <v>41</v>
      </c>
      <c r="D1607" s="46" t="s">
        <v>481</v>
      </c>
      <c r="E1607" s="46" t="s">
        <v>453</v>
      </c>
      <c r="F1607" s="39" t="s">
        <v>603</v>
      </c>
      <c r="G1607" s="39" t="s">
        <v>307</v>
      </c>
      <c r="H1607" s="52">
        <f t="shared" si="147"/>
        <v>-20000</v>
      </c>
      <c r="I1607" s="81">
        <f t="shared" si="148"/>
        <v>3.9682539682539684</v>
      </c>
      <c r="J1607" s="82"/>
      <c r="K1607" s="82" t="s">
        <v>431</v>
      </c>
      <c r="L1607" s="82"/>
      <c r="M1607" s="2">
        <v>504</v>
      </c>
    </row>
    <row r="1608" spans="1:13" s="13" customFormat="1" ht="12.75">
      <c r="A1608" s="1"/>
      <c r="B1608" s="181">
        <v>2000</v>
      </c>
      <c r="C1608" s="46" t="s">
        <v>41</v>
      </c>
      <c r="D1608" s="10" t="s">
        <v>481</v>
      </c>
      <c r="E1608" s="1" t="s">
        <v>453</v>
      </c>
      <c r="F1608" s="25" t="s">
        <v>675</v>
      </c>
      <c r="G1608" s="39" t="s">
        <v>14</v>
      </c>
      <c r="H1608" s="52">
        <f t="shared" si="147"/>
        <v>-22000</v>
      </c>
      <c r="I1608" s="81">
        <f t="shared" si="148"/>
        <v>3.9682539682539684</v>
      </c>
      <c r="J1608"/>
      <c r="K1608" s="49" t="s">
        <v>615</v>
      </c>
      <c r="L1608"/>
      <c r="M1608" s="2">
        <v>504</v>
      </c>
    </row>
    <row r="1609" spans="1:13" s="13" customFormat="1" ht="12.75">
      <c r="A1609" s="1"/>
      <c r="B1609" s="266">
        <v>2000</v>
      </c>
      <c r="C1609" s="46" t="s">
        <v>41</v>
      </c>
      <c r="D1609" s="10" t="s">
        <v>481</v>
      </c>
      <c r="E1609" s="1" t="s">
        <v>453</v>
      </c>
      <c r="F1609" s="25" t="s">
        <v>675</v>
      </c>
      <c r="G1609" s="25" t="s">
        <v>71</v>
      </c>
      <c r="H1609" s="52">
        <f t="shared" si="147"/>
        <v>-24000</v>
      </c>
      <c r="I1609" s="81">
        <f t="shared" si="148"/>
        <v>3.9682539682539684</v>
      </c>
      <c r="J1609"/>
      <c r="K1609" s="49" t="s">
        <v>615</v>
      </c>
      <c r="L1609"/>
      <c r="M1609" s="2">
        <v>504</v>
      </c>
    </row>
    <row r="1610" spans="1:13" s="13" customFormat="1" ht="12.75">
      <c r="A1610" s="1"/>
      <c r="B1610" s="266">
        <v>2000</v>
      </c>
      <c r="C1610" s="46" t="s">
        <v>41</v>
      </c>
      <c r="D1610" s="10" t="s">
        <v>481</v>
      </c>
      <c r="E1610" s="1" t="s">
        <v>453</v>
      </c>
      <c r="F1610" s="25" t="s">
        <v>675</v>
      </c>
      <c r="G1610" s="25" t="s">
        <v>118</v>
      </c>
      <c r="H1610" s="52">
        <f t="shared" si="147"/>
        <v>-26000</v>
      </c>
      <c r="I1610" s="81">
        <f t="shared" si="148"/>
        <v>3.9682539682539684</v>
      </c>
      <c r="J1610"/>
      <c r="K1610" s="49" t="s">
        <v>615</v>
      </c>
      <c r="L1610"/>
      <c r="M1610" s="2">
        <v>504</v>
      </c>
    </row>
    <row r="1611" spans="1:13" s="13" customFormat="1" ht="12.75">
      <c r="A1611" s="1"/>
      <c r="B1611" s="266">
        <v>500</v>
      </c>
      <c r="C1611" s="46" t="s">
        <v>41</v>
      </c>
      <c r="D1611" s="46" t="s">
        <v>481</v>
      </c>
      <c r="E1611" s="1" t="s">
        <v>453</v>
      </c>
      <c r="F1611" s="25" t="s">
        <v>675</v>
      </c>
      <c r="G1611" s="25" t="s">
        <v>118</v>
      </c>
      <c r="H1611" s="52">
        <f t="shared" si="147"/>
        <v>-26500</v>
      </c>
      <c r="I1611" s="81">
        <f t="shared" si="148"/>
        <v>0.9920634920634921</v>
      </c>
      <c r="J1611"/>
      <c r="K1611" s="49" t="s">
        <v>615</v>
      </c>
      <c r="L1611"/>
      <c r="M1611" s="2">
        <v>504</v>
      </c>
    </row>
    <row r="1612" spans="1:13" s="13" customFormat="1" ht="12.75">
      <c r="A1612" s="1"/>
      <c r="B1612" s="266">
        <v>2000</v>
      </c>
      <c r="C1612" s="46" t="s">
        <v>41</v>
      </c>
      <c r="D1612" s="10" t="s">
        <v>481</v>
      </c>
      <c r="E1612" s="1" t="s">
        <v>453</v>
      </c>
      <c r="F1612" s="25" t="s">
        <v>675</v>
      </c>
      <c r="G1612" s="25" t="s">
        <v>73</v>
      </c>
      <c r="H1612" s="52">
        <f t="shared" si="147"/>
        <v>-28500</v>
      </c>
      <c r="I1612" s="81">
        <f t="shared" si="148"/>
        <v>3.9682539682539684</v>
      </c>
      <c r="J1612"/>
      <c r="K1612" s="49" t="s">
        <v>615</v>
      </c>
      <c r="L1612"/>
      <c r="M1612" s="2">
        <v>504</v>
      </c>
    </row>
    <row r="1613" spans="1:13" s="13" customFormat="1" ht="12.75">
      <c r="A1613" s="1"/>
      <c r="B1613" s="266">
        <v>500</v>
      </c>
      <c r="C1613" s="46" t="s">
        <v>41</v>
      </c>
      <c r="D1613" s="10" t="s">
        <v>481</v>
      </c>
      <c r="E1613" s="1" t="s">
        <v>453</v>
      </c>
      <c r="F1613" s="25" t="s">
        <v>675</v>
      </c>
      <c r="G1613" s="25" t="s">
        <v>73</v>
      </c>
      <c r="H1613" s="52">
        <f t="shared" si="147"/>
        <v>-29000</v>
      </c>
      <c r="I1613" s="81">
        <f t="shared" si="148"/>
        <v>0.9920634920634921</v>
      </c>
      <c r="J1613"/>
      <c r="K1613" s="49" t="s">
        <v>615</v>
      </c>
      <c r="L1613"/>
      <c r="M1613" s="2">
        <v>504</v>
      </c>
    </row>
    <row r="1614" spans="1:13" s="82" customFormat="1" ht="12.75">
      <c r="A1614" s="1"/>
      <c r="B1614" s="266">
        <v>2000</v>
      </c>
      <c r="C1614" s="46" t="s">
        <v>41</v>
      </c>
      <c r="D1614" s="10" t="s">
        <v>481</v>
      </c>
      <c r="E1614" s="1" t="s">
        <v>453</v>
      </c>
      <c r="F1614" s="25" t="s">
        <v>675</v>
      </c>
      <c r="G1614" s="25" t="s">
        <v>676</v>
      </c>
      <c r="H1614" s="52">
        <f t="shared" si="147"/>
        <v>-31000</v>
      </c>
      <c r="I1614" s="81">
        <f t="shared" si="148"/>
        <v>3.9682539682539684</v>
      </c>
      <c r="J1614"/>
      <c r="K1614" s="49" t="s">
        <v>615</v>
      </c>
      <c r="L1614"/>
      <c r="M1614" s="2">
        <v>504</v>
      </c>
    </row>
    <row r="1615" spans="1:13" s="82" customFormat="1" ht="12.75">
      <c r="A1615" s="1"/>
      <c r="B1615" s="266">
        <v>500</v>
      </c>
      <c r="C1615" s="46" t="s">
        <v>41</v>
      </c>
      <c r="D1615" s="10" t="s">
        <v>481</v>
      </c>
      <c r="E1615" s="1" t="s">
        <v>453</v>
      </c>
      <c r="F1615" s="25" t="s">
        <v>675</v>
      </c>
      <c r="G1615" s="25" t="s">
        <v>89</v>
      </c>
      <c r="H1615" s="52">
        <f t="shared" si="147"/>
        <v>-31500</v>
      </c>
      <c r="I1615" s="81">
        <f t="shared" si="148"/>
        <v>0.9920634920634921</v>
      </c>
      <c r="J1615"/>
      <c r="K1615" s="49" t="s">
        <v>615</v>
      </c>
      <c r="L1615"/>
      <c r="M1615" s="2">
        <v>504</v>
      </c>
    </row>
    <row r="1616" spans="1:13" s="13" customFormat="1" ht="12.75">
      <c r="A1616" s="1"/>
      <c r="B1616" s="266">
        <v>2000</v>
      </c>
      <c r="C1616" s="46" t="s">
        <v>41</v>
      </c>
      <c r="D1616" s="10" t="s">
        <v>481</v>
      </c>
      <c r="E1616" s="1" t="s">
        <v>453</v>
      </c>
      <c r="F1616" s="25" t="s">
        <v>675</v>
      </c>
      <c r="G1616" s="25" t="s">
        <v>90</v>
      </c>
      <c r="H1616" s="52">
        <f t="shared" si="147"/>
        <v>-33500</v>
      </c>
      <c r="I1616" s="81">
        <f t="shared" si="148"/>
        <v>3.9682539682539684</v>
      </c>
      <c r="J1616"/>
      <c r="K1616" s="49" t="s">
        <v>615</v>
      </c>
      <c r="L1616"/>
      <c r="M1616" s="2">
        <v>504</v>
      </c>
    </row>
    <row r="1617" spans="1:13" s="13" customFormat="1" ht="12.75">
      <c r="A1617" s="1"/>
      <c r="B1617" s="266">
        <v>2000</v>
      </c>
      <c r="C1617" s="46" t="s">
        <v>41</v>
      </c>
      <c r="D1617" s="10" t="s">
        <v>481</v>
      </c>
      <c r="E1617" s="1" t="s">
        <v>453</v>
      </c>
      <c r="F1617" s="25" t="s">
        <v>675</v>
      </c>
      <c r="G1617" s="25" t="s">
        <v>123</v>
      </c>
      <c r="H1617" s="52">
        <f t="shared" si="147"/>
        <v>-35500</v>
      </c>
      <c r="I1617" s="81">
        <f t="shared" si="148"/>
        <v>3.9682539682539684</v>
      </c>
      <c r="J1617"/>
      <c r="K1617" s="49" t="s">
        <v>615</v>
      </c>
      <c r="L1617"/>
      <c r="M1617" s="2">
        <v>504</v>
      </c>
    </row>
    <row r="1618" spans="1:13" s="82" customFormat="1" ht="12.75">
      <c r="A1618" s="1"/>
      <c r="B1618" s="266">
        <v>500</v>
      </c>
      <c r="C1618" s="46" t="s">
        <v>41</v>
      </c>
      <c r="D1618" s="10" t="s">
        <v>481</v>
      </c>
      <c r="E1618" s="1" t="s">
        <v>453</v>
      </c>
      <c r="F1618" s="25" t="s">
        <v>675</v>
      </c>
      <c r="G1618" s="25" t="s">
        <v>123</v>
      </c>
      <c r="H1618" s="52">
        <f t="shared" si="147"/>
        <v>-36000</v>
      </c>
      <c r="I1618" s="81">
        <f t="shared" si="148"/>
        <v>0.9920634920634921</v>
      </c>
      <c r="J1618"/>
      <c r="K1618" s="49" t="s">
        <v>615</v>
      </c>
      <c r="L1618"/>
      <c r="M1618" s="2">
        <v>504</v>
      </c>
    </row>
    <row r="1619" spans="1:13" s="82" customFormat="1" ht="12.75">
      <c r="A1619" s="1"/>
      <c r="B1619" s="266">
        <v>2000</v>
      </c>
      <c r="C1619" s="46" t="s">
        <v>41</v>
      </c>
      <c r="D1619" s="10" t="s">
        <v>481</v>
      </c>
      <c r="E1619" s="1" t="s">
        <v>453</v>
      </c>
      <c r="F1619" s="25" t="s">
        <v>675</v>
      </c>
      <c r="G1619" s="25" t="s">
        <v>224</v>
      </c>
      <c r="H1619" s="52">
        <f t="shared" si="147"/>
        <v>-38000</v>
      </c>
      <c r="I1619" s="81">
        <f t="shared" si="148"/>
        <v>3.9682539682539684</v>
      </c>
      <c r="J1619"/>
      <c r="K1619" s="49" t="s">
        <v>615</v>
      </c>
      <c r="L1619"/>
      <c r="M1619" s="2">
        <v>504</v>
      </c>
    </row>
    <row r="1620" spans="1:13" s="82" customFormat="1" ht="12.75">
      <c r="A1620" s="1"/>
      <c r="B1620" s="266">
        <v>500</v>
      </c>
      <c r="C1620" s="46" t="s">
        <v>41</v>
      </c>
      <c r="D1620" s="10" t="s">
        <v>481</v>
      </c>
      <c r="E1620" s="1" t="s">
        <v>453</v>
      </c>
      <c r="F1620" s="25" t="s">
        <v>675</v>
      </c>
      <c r="G1620" s="25" t="s">
        <v>224</v>
      </c>
      <c r="H1620" s="52">
        <f t="shared" si="147"/>
        <v>-38500</v>
      </c>
      <c r="I1620" s="81">
        <f t="shared" si="148"/>
        <v>0.9920634920634921</v>
      </c>
      <c r="J1620"/>
      <c r="K1620" s="49" t="s">
        <v>615</v>
      </c>
      <c r="L1620"/>
      <c r="M1620" s="2">
        <v>504</v>
      </c>
    </row>
    <row r="1621" spans="1:13" s="82" customFormat="1" ht="12.75">
      <c r="A1621" s="1"/>
      <c r="B1621" s="266">
        <v>2000</v>
      </c>
      <c r="C1621" s="46" t="s">
        <v>41</v>
      </c>
      <c r="D1621" s="10" t="s">
        <v>481</v>
      </c>
      <c r="E1621" s="1" t="s">
        <v>453</v>
      </c>
      <c r="F1621" s="25" t="s">
        <v>675</v>
      </c>
      <c r="G1621" s="25" t="s">
        <v>227</v>
      </c>
      <c r="H1621" s="52">
        <f t="shared" si="147"/>
        <v>-40500</v>
      </c>
      <c r="I1621" s="81">
        <f t="shared" si="148"/>
        <v>3.9682539682539684</v>
      </c>
      <c r="J1621"/>
      <c r="K1621" s="49" t="s">
        <v>615</v>
      </c>
      <c r="L1621"/>
      <c r="M1621" s="2">
        <v>504</v>
      </c>
    </row>
    <row r="1622" spans="1:13" s="82" customFormat="1" ht="12.75">
      <c r="A1622" s="1"/>
      <c r="B1622" s="266">
        <v>500</v>
      </c>
      <c r="C1622" s="46" t="s">
        <v>41</v>
      </c>
      <c r="D1622" s="10" t="s">
        <v>481</v>
      </c>
      <c r="E1622" s="1" t="s">
        <v>453</v>
      </c>
      <c r="F1622" s="25" t="s">
        <v>675</v>
      </c>
      <c r="G1622" s="25" t="s">
        <v>227</v>
      </c>
      <c r="H1622" s="52">
        <f t="shared" si="147"/>
        <v>-41000</v>
      </c>
      <c r="I1622" s="81">
        <f t="shared" si="148"/>
        <v>0.9920634920634921</v>
      </c>
      <c r="J1622"/>
      <c r="K1622" s="49" t="s">
        <v>615</v>
      </c>
      <c r="L1622"/>
      <c r="M1622" s="2">
        <v>504</v>
      </c>
    </row>
    <row r="1623" spans="1:13" s="82" customFormat="1" ht="12.75">
      <c r="A1623" s="1"/>
      <c r="B1623" s="266">
        <v>2000</v>
      </c>
      <c r="C1623" s="46" t="s">
        <v>41</v>
      </c>
      <c r="D1623" s="10" t="s">
        <v>481</v>
      </c>
      <c r="E1623" s="1" t="s">
        <v>453</v>
      </c>
      <c r="F1623" s="25" t="s">
        <v>675</v>
      </c>
      <c r="G1623" s="25" t="s">
        <v>236</v>
      </c>
      <c r="H1623" s="52">
        <f t="shared" si="147"/>
        <v>-43000</v>
      </c>
      <c r="I1623" s="81">
        <f t="shared" si="148"/>
        <v>3.9682539682539684</v>
      </c>
      <c r="J1623"/>
      <c r="K1623" s="49" t="s">
        <v>615</v>
      </c>
      <c r="L1623"/>
      <c r="M1623" s="2">
        <v>504</v>
      </c>
    </row>
    <row r="1624" spans="1:13" s="82" customFormat="1" ht="12.75">
      <c r="A1624" s="1"/>
      <c r="B1624" s="266">
        <v>2000</v>
      </c>
      <c r="C1624" s="46" t="s">
        <v>41</v>
      </c>
      <c r="D1624" s="10" t="s">
        <v>481</v>
      </c>
      <c r="E1624" s="1" t="s">
        <v>453</v>
      </c>
      <c r="F1624" s="25" t="s">
        <v>675</v>
      </c>
      <c r="G1624" s="25" t="s">
        <v>238</v>
      </c>
      <c r="H1624" s="52">
        <f t="shared" si="147"/>
        <v>-45000</v>
      </c>
      <c r="I1624" s="81">
        <f t="shared" si="148"/>
        <v>3.9682539682539684</v>
      </c>
      <c r="J1624"/>
      <c r="K1624" s="49" t="s">
        <v>615</v>
      </c>
      <c r="L1624"/>
      <c r="M1624" s="2">
        <v>504</v>
      </c>
    </row>
    <row r="1625" spans="1:13" s="82" customFormat="1" ht="12.75">
      <c r="A1625" s="1"/>
      <c r="B1625" s="266">
        <v>2000</v>
      </c>
      <c r="C1625" s="48" t="s">
        <v>41</v>
      </c>
      <c r="D1625" s="46" t="s">
        <v>481</v>
      </c>
      <c r="E1625" s="48" t="s">
        <v>453</v>
      </c>
      <c r="F1625" s="39" t="s">
        <v>675</v>
      </c>
      <c r="G1625" s="47" t="s">
        <v>336</v>
      </c>
      <c r="H1625" s="52">
        <f t="shared" si="147"/>
        <v>-47000</v>
      </c>
      <c r="I1625" s="81">
        <f t="shared" si="148"/>
        <v>3.9682539682539684</v>
      </c>
      <c r="J1625"/>
      <c r="K1625" s="49" t="s">
        <v>615</v>
      </c>
      <c r="L1625"/>
      <c r="M1625" s="2">
        <v>504</v>
      </c>
    </row>
    <row r="1626" spans="1:13" s="82" customFormat="1" ht="12.75">
      <c r="A1626" s="1"/>
      <c r="B1626" s="181">
        <v>2000</v>
      </c>
      <c r="C1626" s="48" t="s">
        <v>41</v>
      </c>
      <c r="D1626" s="46" t="s">
        <v>481</v>
      </c>
      <c r="E1626" s="48" t="s">
        <v>453</v>
      </c>
      <c r="F1626" s="39" t="s">
        <v>675</v>
      </c>
      <c r="G1626" s="47" t="s">
        <v>313</v>
      </c>
      <c r="H1626" s="52">
        <f t="shared" si="147"/>
        <v>-49000</v>
      </c>
      <c r="I1626" s="81">
        <f t="shared" si="148"/>
        <v>3.9682539682539684</v>
      </c>
      <c r="J1626"/>
      <c r="K1626" s="49" t="s">
        <v>615</v>
      </c>
      <c r="L1626"/>
      <c r="M1626" s="2">
        <v>504</v>
      </c>
    </row>
    <row r="1627" spans="1:13" s="13" customFormat="1" ht="12.75">
      <c r="A1627" s="46"/>
      <c r="B1627" s="181">
        <v>2000</v>
      </c>
      <c r="C1627" s="46" t="s">
        <v>41</v>
      </c>
      <c r="D1627" s="46" t="s">
        <v>481</v>
      </c>
      <c r="E1627" s="46" t="s">
        <v>453</v>
      </c>
      <c r="F1627" s="39" t="s">
        <v>675</v>
      </c>
      <c r="G1627" s="47" t="s">
        <v>313</v>
      </c>
      <c r="H1627" s="52">
        <f aca="true" t="shared" si="149" ref="H1627:H1661">H1626-B1627</f>
        <v>-51000</v>
      </c>
      <c r="I1627" s="81">
        <f aca="true" t="shared" si="150" ref="I1627:I1676">+B1627/M1627</f>
        <v>3.9682539682539684</v>
      </c>
      <c r="J1627" s="82"/>
      <c r="K1627" s="49" t="s">
        <v>615</v>
      </c>
      <c r="L1627" s="82"/>
      <c r="M1627" s="2">
        <v>504</v>
      </c>
    </row>
    <row r="1628" spans="1:13" s="82" customFormat="1" ht="12.75">
      <c r="A1628" s="46"/>
      <c r="B1628" s="266">
        <v>2000</v>
      </c>
      <c r="C1628" s="46" t="s">
        <v>41</v>
      </c>
      <c r="D1628" s="46" t="s">
        <v>481</v>
      </c>
      <c r="E1628" s="48" t="s">
        <v>453</v>
      </c>
      <c r="F1628" s="39" t="s">
        <v>677</v>
      </c>
      <c r="G1628" s="47" t="s">
        <v>73</v>
      </c>
      <c r="H1628" s="52">
        <f t="shared" si="149"/>
        <v>-53000</v>
      </c>
      <c r="I1628" s="81">
        <f t="shared" si="150"/>
        <v>3.9682539682539684</v>
      </c>
      <c r="K1628" s="49" t="s">
        <v>643</v>
      </c>
      <c r="M1628" s="2">
        <v>504</v>
      </c>
    </row>
    <row r="1629" spans="1:13" s="82" customFormat="1" ht="12.75">
      <c r="A1629" s="46"/>
      <c r="B1629" s="181">
        <v>2000</v>
      </c>
      <c r="C1629" s="46" t="s">
        <v>41</v>
      </c>
      <c r="D1629" s="46" t="s">
        <v>481</v>
      </c>
      <c r="E1629" s="46" t="s">
        <v>453</v>
      </c>
      <c r="F1629" s="39" t="s">
        <v>677</v>
      </c>
      <c r="G1629" s="39" t="s">
        <v>89</v>
      </c>
      <c r="H1629" s="52">
        <f t="shared" si="149"/>
        <v>-55000</v>
      </c>
      <c r="I1629" s="81">
        <f t="shared" si="150"/>
        <v>3.9682539682539684</v>
      </c>
      <c r="K1629" s="49" t="s">
        <v>643</v>
      </c>
      <c r="M1629" s="2">
        <v>504</v>
      </c>
    </row>
    <row r="1630" spans="1:13" s="82" customFormat="1" ht="12.75">
      <c r="A1630" s="46"/>
      <c r="B1630" s="181">
        <v>2000</v>
      </c>
      <c r="C1630" s="46" t="s">
        <v>41</v>
      </c>
      <c r="D1630" s="46" t="s">
        <v>481</v>
      </c>
      <c r="E1630" s="46" t="s">
        <v>453</v>
      </c>
      <c r="F1630" s="39" t="s">
        <v>677</v>
      </c>
      <c r="G1630" s="39" t="s">
        <v>236</v>
      </c>
      <c r="H1630" s="52">
        <f t="shared" si="149"/>
        <v>-57000</v>
      </c>
      <c r="I1630" s="81">
        <f t="shared" si="150"/>
        <v>3.9682539682539684</v>
      </c>
      <c r="K1630" s="49" t="s">
        <v>643</v>
      </c>
      <c r="M1630" s="2">
        <v>504</v>
      </c>
    </row>
    <row r="1631" spans="1:13" s="82" customFormat="1" ht="12.75">
      <c r="A1631" s="46"/>
      <c r="B1631" s="181">
        <v>500</v>
      </c>
      <c r="C1631" s="46" t="s">
        <v>41</v>
      </c>
      <c r="D1631" s="46" t="s">
        <v>481</v>
      </c>
      <c r="E1631" s="46" t="s">
        <v>453</v>
      </c>
      <c r="F1631" s="39" t="s">
        <v>677</v>
      </c>
      <c r="G1631" s="39" t="s">
        <v>236</v>
      </c>
      <c r="H1631" s="52">
        <f t="shared" si="149"/>
        <v>-57500</v>
      </c>
      <c r="I1631" s="81">
        <f t="shared" si="150"/>
        <v>0.9920634920634921</v>
      </c>
      <c r="K1631" s="49" t="s">
        <v>643</v>
      </c>
      <c r="M1631" s="2">
        <v>504</v>
      </c>
    </row>
    <row r="1632" spans="1:13" s="82" customFormat="1" ht="12.75">
      <c r="A1632" s="46"/>
      <c r="B1632" s="181">
        <v>2000</v>
      </c>
      <c r="C1632" s="46" t="s">
        <v>41</v>
      </c>
      <c r="D1632" s="46" t="s">
        <v>481</v>
      </c>
      <c r="E1632" s="46" t="s">
        <v>453</v>
      </c>
      <c r="F1632" s="39" t="s">
        <v>677</v>
      </c>
      <c r="G1632" s="39" t="s">
        <v>238</v>
      </c>
      <c r="H1632" s="52">
        <f t="shared" si="149"/>
        <v>-59500</v>
      </c>
      <c r="I1632" s="81">
        <f t="shared" si="150"/>
        <v>3.9682539682539684</v>
      </c>
      <c r="K1632" s="49" t="s">
        <v>643</v>
      </c>
      <c r="M1632" s="2">
        <v>504</v>
      </c>
    </row>
    <row r="1633" spans="1:13" s="82" customFormat="1" ht="12.75">
      <c r="A1633" s="46"/>
      <c r="B1633" s="181">
        <v>500</v>
      </c>
      <c r="C1633" s="46" t="s">
        <v>41</v>
      </c>
      <c r="D1633" s="46" t="s">
        <v>481</v>
      </c>
      <c r="E1633" s="46" t="s">
        <v>453</v>
      </c>
      <c r="F1633" s="39" t="s">
        <v>677</v>
      </c>
      <c r="G1633" s="39" t="s">
        <v>238</v>
      </c>
      <c r="H1633" s="52">
        <f t="shared" si="149"/>
        <v>-60000</v>
      </c>
      <c r="I1633" s="81">
        <f t="shared" si="150"/>
        <v>0.9920634920634921</v>
      </c>
      <c r="K1633" s="49" t="s">
        <v>643</v>
      </c>
      <c r="M1633" s="2">
        <v>504</v>
      </c>
    </row>
    <row r="1634" spans="1:13" s="82" customFormat="1" ht="12.75">
      <c r="A1634" s="1"/>
      <c r="B1634" s="181">
        <v>2000</v>
      </c>
      <c r="C1634" s="46" t="s">
        <v>41</v>
      </c>
      <c r="D1634" s="46" t="s">
        <v>481</v>
      </c>
      <c r="E1634" s="46" t="s">
        <v>453</v>
      </c>
      <c r="F1634" s="39" t="s">
        <v>677</v>
      </c>
      <c r="G1634" s="39" t="s">
        <v>313</v>
      </c>
      <c r="H1634" s="52">
        <f t="shared" si="149"/>
        <v>-62000</v>
      </c>
      <c r="I1634" s="81">
        <f t="shared" si="150"/>
        <v>3.9682539682539684</v>
      </c>
      <c r="J1634"/>
      <c r="K1634" s="49" t="s">
        <v>643</v>
      </c>
      <c r="L1634"/>
      <c r="M1634" s="2">
        <v>504</v>
      </c>
    </row>
    <row r="1635" spans="1:13" s="82" customFormat="1" ht="12.75">
      <c r="A1635" s="1"/>
      <c r="B1635" s="181">
        <v>2000</v>
      </c>
      <c r="C1635" s="46" t="s">
        <v>41</v>
      </c>
      <c r="D1635" s="46" t="s">
        <v>481</v>
      </c>
      <c r="E1635" s="46" t="s">
        <v>453</v>
      </c>
      <c r="F1635" s="39" t="s">
        <v>677</v>
      </c>
      <c r="G1635" s="39" t="s">
        <v>315</v>
      </c>
      <c r="H1635" s="52">
        <f t="shared" si="149"/>
        <v>-64000</v>
      </c>
      <c r="I1635" s="81">
        <f t="shared" si="150"/>
        <v>3.9682539682539684</v>
      </c>
      <c r="J1635"/>
      <c r="K1635" s="49" t="s">
        <v>643</v>
      </c>
      <c r="L1635"/>
      <c r="M1635" s="2">
        <v>504</v>
      </c>
    </row>
    <row r="1636" spans="1:13" s="82" customFormat="1" ht="12.75">
      <c r="A1636" s="48"/>
      <c r="B1636" s="181">
        <v>2000</v>
      </c>
      <c r="C1636" s="48" t="s">
        <v>41</v>
      </c>
      <c r="D1636" s="46" t="s">
        <v>481</v>
      </c>
      <c r="E1636" s="48" t="s">
        <v>453</v>
      </c>
      <c r="F1636" s="47" t="s">
        <v>659</v>
      </c>
      <c r="G1636" s="39" t="s">
        <v>14</v>
      </c>
      <c r="H1636" s="52">
        <f t="shared" si="149"/>
        <v>-66000</v>
      </c>
      <c r="I1636" s="81">
        <f t="shared" si="150"/>
        <v>3.9682539682539684</v>
      </c>
      <c r="J1636" s="49"/>
      <c r="K1636" s="49" t="s">
        <v>430</v>
      </c>
      <c r="L1636" s="49"/>
      <c r="M1636" s="2">
        <v>504</v>
      </c>
    </row>
    <row r="1637" spans="1:13" s="82" customFormat="1" ht="12.75">
      <c r="A1637" s="48"/>
      <c r="B1637" s="181">
        <v>2000</v>
      </c>
      <c r="C1637" s="46" t="s">
        <v>41</v>
      </c>
      <c r="D1637" s="46" t="s">
        <v>481</v>
      </c>
      <c r="E1637" s="46" t="s">
        <v>453</v>
      </c>
      <c r="F1637" s="47" t="s">
        <v>659</v>
      </c>
      <c r="G1637" s="39" t="s">
        <v>19</v>
      </c>
      <c r="H1637" s="52">
        <f t="shared" si="149"/>
        <v>-68000</v>
      </c>
      <c r="I1637" s="81">
        <f t="shared" si="150"/>
        <v>3.9682539682539684</v>
      </c>
      <c r="J1637" s="49"/>
      <c r="K1637" s="49" t="s">
        <v>430</v>
      </c>
      <c r="L1637" s="49"/>
      <c r="M1637" s="2">
        <v>504</v>
      </c>
    </row>
    <row r="1638" spans="1:13" s="82" customFormat="1" ht="12.75">
      <c r="A1638" s="48"/>
      <c r="B1638" s="266">
        <v>2000</v>
      </c>
      <c r="C1638" s="46" t="s">
        <v>41</v>
      </c>
      <c r="D1638" s="46" t="s">
        <v>481</v>
      </c>
      <c r="E1638" s="48" t="s">
        <v>453</v>
      </c>
      <c r="F1638" s="47" t="s">
        <v>659</v>
      </c>
      <c r="G1638" s="47" t="s">
        <v>21</v>
      </c>
      <c r="H1638" s="52">
        <f t="shared" si="149"/>
        <v>-70000</v>
      </c>
      <c r="I1638" s="81">
        <f t="shared" si="150"/>
        <v>3.9682539682539684</v>
      </c>
      <c r="J1638" s="49"/>
      <c r="K1638" s="49" t="s">
        <v>430</v>
      </c>
      <c r="L1638" s="49"/>
      <c r="M1638" s="2">
        <v>504</v>
      </c>
    </row>
    <row r="1639" spans="1:13" s="82" customFormat="1" ht="12.75">
      <c r="A1639" s="46"/>
      <c r="B1639" s="181">
        <v>2000</v>
      </c>
      <c r="C1639" s="46" t="s">
        <v>41</v>
      </c>
      <c r="D1639" s="46" t="s">
        <v>481</v>
      </c>
      <c r="E1639" s="46" t="s">
        <v>453</v>
      </c>
      <c r="F1639" s="39" t="s">
        <v>659</v>
      </c>
      <c r="G1639" s="39" t="s">
        <v>71</v>
      </c>
      <c r="H1639" s="52">
        <f t="shared" si="149"/>
        <v>-72000</v>
      </c>
      <c r="I1639" s="81">
        <f t="shared" si="150"/>
        <v>3.9682539682539684</v>
      </c>
      <c r="K1639" s="49" t="s">
        <v>430</v>
      </c>
      <c r="M1639" s="2">
        <v>504</v>
      </c>
    </row>
    <row r="1640" spans="1:13" s="82" customFormat="1" ht="12.75">
      <c r="A1640" s="46"/>
      <c r="B1640" s="181">
        <v>500</v>
      </c>
      <c r="C1640" s="46" t="s">
        <v>41</v>
      </c>
      <c r="D1640" s="46" t="s">
        <v>481</v>
      </c>
      <c r="E1640" s="46" t="s">
        <v>453</v>
      </c>
      <c r="F1640" s="39" t="s">
        <v>659</v>
      </c>
      <c r="G1640" s="39" t="s">
        <v>71</v>
      </c>
      <c r="H1640" s="52">
        <f t="shared" si="149"/>
        <v>-72500</v>
      </c>
      <c r="I1640" s="81">
        <f t="shared" si="150"/>
        <v>0.9920634920634921</v>
      </c>
      <c r="K1640" s="49" t="s">
        <v>430</v>
      </c>
      <c r="M1640" s="2">
        <v>504</v>
      </c>
    </row>
    <row r="1641" spans="1:13" s="13" customFormat="1" ht="12.75">
      <c r="A1641" s="46"/>
      <c r="B1641" s="181">
        <v>2000</v>
      </c>
      <c r="C1641" s="46" t="s">
        <v>41</v>
      </c>
      <c r="D1641" s="46" t="s">
        <v>481</v>
      </c>
      <c r="E1641" s="46" t="s">
        <v>453</v>
      </c>
      <c r="F1641" s="39" t="s">
        <v>659</v>
      </c>
      <c r="G1641" s="39" t="s">
        <v>118</v>
      </c>
      <c r="H1641" s="52">
        <f t="shared" si="149"/>
        <v>-74500</v>
      </c>
      <c r="I1641" s="81">
        <f t="shared" si="150"/>
        <v>3.9682539682539684</v>
      </c>
      <c r="J1641" s="82"/>
      <c r="K1641" s="49" t="s">
        <v>430</v>
      </c>
      <c r="L1641" s="82"/>
      <c r="M1641" s="2">
        <v>504</v>
      </c>
    </row>
    <row r="1642" spans="1:13" s="13" customFormat="1" ht="12.75">
      <c r="A1642" s="46"/>
      <c r="B1642" s="181">
        <v>500</v>
      </c>
      <c r="C1642" s="46" t="s">
        <v>41</v>
      </c>
      <c r="D1642" s="46" t="s">
        <v>481</v>
      </c>
      <c r="E1642" s="46" t="s">
        <v>453</v>
      </c>
      <c r="F1642" s="39" t="s">
        <v>659</v>
      </c>
      <c r="G1642" s="39" t="s">
        <v>118</v>
      </c>
      <c r="H1642" s="52">
        <f t="shared" si="149"/>
        <v>-75000</v>
      </c>
      <c r="I1642" s="81">
        <f t="shared" si="150"/>
        <v>0.9920634920634921</v>
      </c>
      <c r="J1642" s="82"/>
      <c r="K1642" s="49" t="s">
        <v>430</v>
      </c>
      <c r="L1642" s="82"/>
      <c r="M1642" s="2">
        <v>504</v>
      </c>
    </row>
    <row r="1643" spans="1:13" s="82" customFormat="1" ht="12.75">
      <c r="A1643" s="46"/>
      <c r="B1643" s="181">
        <v>2000</v>
      </c>
      <c r="C1643" s="46" t="s">
        <v>41</v>
      </c>
      <c r="D1643" s="46" t="s">
        <v>481</v>
      </c>
      <c r="E1643" s="46" t="s">
        <v>453</v>
      </c>
      <c r="F1643" s="39" t="s">
        <v>659</v>
      </c>
      <c r="G1643" s="39" t="s">
        <v>73</v>
      </c>
      <c r="H1643" s="52">
        <f t="shared" si="149"/>
        <v>-77000</v>
      </c>
      <c r="I1643" s="81">
        <f t="shared" si="150"/>
        <v>3.9682539682539684</v>
      </c>
      <c r="K1643" s="49" t="s">
        <v>430</v>
      </c>
      <c r="M1643" s="2">
        <v>504</v>
      </c>
    </row>
    <row r="1644" spans="1:13" s="82" customFormat="1" ht="12.75">
      <c r="A1644" s="46"/>
      <c r="B1644" s="181">
        <v>500</v>
      </c>
      <c r="C1644" s="46" t="s">
        <v>41</v>
      </c>
      <c r="D1644" s="46" t="s">
        <v>481</v>
      </c>
      <c r="E1644" s="46" t="s">
        <v>453</v>
      </c>
      <c r="F1644" s="39" t="s">
        <v>659</v>
      </c>
      <c r="G1644" s="39" t="s">
        <v>73</v>
      </c>
      <c r="H1644" s="52">
        <f t="shared" si="149"/>
        <v>-77500</v>
      </c>
      <c r="I1644" s="81">
        <f t="shared" si="150"/>
        <v>0.9920634920634921</v>
      </c>
      <c r="K1644" s="49" t="s">
        <v>430</v>
      </c>
      <c r="M1644" s="2">
        <v>504</v>
      </c>
    </row>
    <row r="1645" spans="1:13" s="82" customFormat="1" ht="12.75">
      <c r="A1645" s="46"/>
      <c r="B1645" s="181">
        <v>2000</v>
      </c>
      <c r="C1645" s="46" t="s">
        <v>41</v>
      </c>
      <c r="D1645" s="46" t="s">
        <v>481</v>
      </c>
      <c r="E1645" s="46" t="s">
        <v>453</v>
      </c>
      <c r="F1645" s="39" t="s">
        <v>659</v>
      </c>
      <c r="G1645" s="39" t="s">
        <v>89</v>
      </c>
      <c r="H1645" s="52">
        <f t="shared" si="149"/>
        <v>-79500</v>
      </c>
      <c r="I1645" s="81">
        <f t="shared" si="150"/>
        <v>3.9682539682539684</v>
      </c>
      <c r="K1645" s="49" t="s">
        <v>430</v>
      </c>
      <c r="M1645" s="2">
        <v>504</v>
      </c>
    </row>
    <row r="1646" spans="1:13" s="82" customFormat="1" ht="12.75">
      <c r="A1646" s="46"/>
      <c r="B1646" s="181">
        <v>500</v>
      </c>
      <c r="C1646" s="46" t="s">
        <v>41</v>
      </c>
      <c r="D1646" s="46" t="s">
        <v>481</v>
      </c>
      <c r="E1646" s="46" t="s">
        <v>453</v>
      </c>
      <c r="F1646" s="39" t="s">
        <v>659</v>
      </c>
      <c r="G1646" s="39" t="s">
        <v>89</v>
      </c>
      <c r="H1646" s="52">
        <f t="shared" si="149"/>
        <v>-80000</v>
      </c>
      <c r="I1646" s="81">
        <f t="shared" si="150"/>
        <v>0.9920634920634921</v>
      </c>
      <c r="K1646" s="49" t="s">
        <v>430</v>
      </c>
      <c r="M1646" s="2">
        <v>504</v>
      </c>
    </row>
    <row r="1647" spans="1:13" s="82" customFormat="1" ht="12.75">
      <c r="A1647" s="46"/>
      <c r="B1647" s="181">
        <v>2000</v>
      </c>
      <c r="C1647" s="46" t="s">
        <v>41</v>
      </c>
      <c r="D1647" s="46" t="s">
        <v>481</v>
      </c>
      <c r="E1647" s="46" t="s">
        <v>453</v>
      </c>
      <c r="F1647" s="39" t="s">
        <v>659</v>
      </c>
      <c r="G1647" s="39" t="s">
        <v>224</v>
      </c>
      <c r="H1647" s="52">
        <f t="shared" si="149"/>
        <v>-82000</v>
      </c>
      <c r="I1647" s="81">
        <f t="shared" si="150"/>
        <v>3.9682539682539684</v>
      </c>
      <c r="K1647" s="49" t="s">
        <v>430</v>
      </c>
      <c r="M1647" s="2">
        <v>504</v>
      </c>
    </row>
    <row r="1648" spans="1:13" s="82" customFormat="1" ht="12.75">
      <c r="A1648" s="46"/>
      <c r="B1648" s="181">
        <v>2000</v>
      </c>
      <c r="C1648" s="46" t="s">
        <v>41</v>
      </c>
      <c r="D1648" s="46" t="s">
        <v>481</v>
      </c>
      <c r="E1648" s="46" t="s">
        <v>453</v>
      </c>
      <c r="F1648" s="39" t="s">
        <v>659</v>
      </c>
      <c r="G1648" s="39" t="s">
        <v>227</v>
      </c>
      <c r="H1648" s="52">
        <f t="shared" si="149"/>
        <v>-84000</v>
      </c>
      <c r="I1648" s="81">
        <f t="shared" si="150"/>
        <v>3.9682539682539684</v>
      </c>
      <c r="K1648" s="49" t="s">
        <v>430</v>
      </c>
      <c r="M1648" s="2">
        <v>504</v>
      </c>
    </row>
    <row r="1649" spans="1:13" s="82" customFormat="1" ht="12.75">
      <c r="A1649" s="46"/>
      <c r="B1649" s="181">
        <v>2000</v>
      </c>
      <c r="C1649" s="46" t="s">
        <v>41</v>
      </c>
      <c r="D1649" s="46" t="s">
        <v>481</v>
      </c>
      <c r="E1649" s="46" t="s">
        <v>453</v>
      </c>
      <c r="F1649" s="39" t="s">
        <v>659</v>
      </c>
      <c r="G1649" s="39" t="s">
        <v>236</v>
      </c>
      <c r="H1649" s="52">
        <f t="shared" si="149"/>
        <v>-86000</v>
      </c>
      <c r="I1649" s="81">
        <f t="shared" si="150"/>
        <v>3.9682539682539684</v>
      </c>
      <c r="K1649" s="49" t="s">
        <v>430</v>
      </c>
      <c r="M1649" s="2">
        <v>504</v>
      </c>
    </row>
    <row r="1650" spans="1:13" s="82" customFormat="1" ht="12.75">
      <c r="A1650" s="46"/>
      <c r="B1650" s="181">
        <v>2000</v>
      </c>
      <c r="C1650" s="46" t="s">
        <v>41</v>
      </c>
      <c r="D1650" s="46" t="s">
        <v>481</v>
      </c>
      <c r="E1650" s="46" t="s">
        <v>453</v>
      </c>
      <c r="F1650" s="39" t="s">
        <v>659</v>
      </c>
      <c r="G1650" s="39" t="s">
        <v>238</v>
      </c>
      <c r="H1650" s="52">
        <f t="shared" si="149"/>
        <v>-88000</v>
      </c>
      <c r="I1650" s="81">
        <f t="shared" si="150"/>
        <v>3.9682539682539684</v>
      </c>
      <c r="K1650" s="49" t="s">
        <v>430</v>
      </c>
      <c r="M1650" s="2">
        <v>504</v>
      </c>
    </row>
    <row r="1651" spans="1:13" s="82" customFormat="1" ht="12.75">
      <c r="A1651" s="46"/>
      <c r="B1651" s="181">
        <v>500</v>
      </c>
      <c r="C1651" s="46" t="s">
        <v>41</v>
      </c>
      <c r="D1651" s="46" t="s">
        <v>481</v>
      </c>
      <c r="E1651" s="46" t="s">
        <v>453</v>
      </c>
      <c r="F1651" s="39" t="s">
        <v>659</v>
      </c>
      <c r="G1651" s="39" t="s">
        <v>238</v>
      </c>
      <c r="H1651" s="52">
        <f t="shared" si="149"/>
        <v>-88500</v>
      </c>
      <c r="I1651" s="81">
        <f t="shared" si="150"/>
        <v>0.9920634920634921</v>
      </c>
      <c r="K1651" s="49" t="s">
        <v>430</v>
      </c>
      <c r="M1651" s="2">
        <v>504</v>
      </c>
    </row>
    <row r="1652" spans="1:13" s="82" customFormat="1" ht="12.75">
      <c r="A1652" s="46"/>
      <c r="B1652" s="181">
        <v>2000</v>
      </c>
      <c r="C1652" s="46" t="s">
        <v>41</v>
      </c>
      <c r="D1652" s="46" t="s">
        <v>481</v>
      </c>
      <c r="E1652" s="46" t="s">
        <v>453</v>
      </c>
      <c r="F1652" s="39" t="s">
        <v>659</v>
      </c>
      <c r="G1652" s="39" t="s">
        <v>249</v>
      </c>
      <c r="H1652" s="52">
        <f t="shared" si="149"/>
        <v>-90500</v>
      </c>
      <c r="I1652" s="81">
        <f t="shared" si="150"/>
        <v>3.9682539682539684</v>
      </c>
      <c r="K1652" s="49" t="s">
        <v>430</v>
      </c>
      <c r="M1652" s="2">
        <v>504</v>
      </c>
    </row>
    <row r="1653" spans="1:13" s="82" customFormat="1" ht="12.75">
      <c r="A1653" s="46"/>
      <c r="B1653" s="181">
        <v>500</v>
      </c>
      <c r="C1653" s="46" t="s">
        <v>41</v>
      </c>
      <c r="D1653" s="46" t="s">
        <v>481</v>
      </c>
      <c r="E1653" s="46" t="s">
        <v>453</v>
      </c>
      <c r="F1653" s="39" t="s">
        <v>659</v>
      </c>
      <c r="G1653" s="39" t="s">
        <v>249</v>
      </c>
      <c r="H1653" s="52">
        <f t="shared" si="149"/>
        <v>-91000</v>
      </c>
      <c r="I1653" s="81">
        <f t="shared" si="150"/>
        <v>0.9920634920634921</v>
      </c>
      <c r="K1653" s="49" t="s">
        <v>430</v>
      </c>
      <c r="M1653" s="2">
        <v>504</v>
      </c>
    </row>
    <row r="1654" spans="1:13" s="82" customFormat="1" ht="12.75">
      <c r="A1654" s="46"/>
      <c r="B1654" s="181">
        <v>2000</v>
      </c>
      <c r="C1654" s="46" t="s">
        <v>41</v>
      </c>
      <c r="D1654" s="46" t="s">
        <v>481</v>
      </c>
      <c r="E1654" s="46" t="s">
        <v>453</v>
      </c>
      <c r="F1654" s="39" t="s">
        <v>659</v>
      </c>
      <c r="G1654" s="39" t="s">
        <v>307</v>
      </c>
      <c r="H1654" s="52">
        <f t="shared" si="149"/>
        <v>-93000</v>
      </c>
      <c r="I1654" s="81">
        <f t="shared" si="150"/>
        <v>3.9682539682539684</v>
      </c>
      <c r="K1654" s="49" t="s">
        <v>430</v>
      </c>
      <c r="M1654" s="2">
        <v>504</v>
      </c>
    </row>
    <row r="1655" spans="1:13" s="82" customFormat="1" ht="12.75">
      <c r="A1655" s="46"/>
      <c r="B1655" s="181">
        <v>2000</v>
      </c>
      <c r="C1655" s="46" t="s">
        <v>41</v>
      </c>
      <c r="D1655" s="46" t="s">
        <v>481</v>
      </c>
      <c r="E1655" s="46" t="s">
        <v>453</v>
      </c>
      <c r="F1655" s="39" t="s">
        <v>659</v>
      </c>
      <c r="G1655" s="39" t="s">
        <v>336</v>
      </c>
      <c r="H1655" s="52">
        <f t="shared" si="149"/>
        <v>-95000</v>
      </c>
      <c r="I1655" s="81">
        <f t="shared" si="150"/>
        <v>3.9682539682539684</v>
      </c>
      <c r="K1655" s="49" t="s">
        <v>430</v>
      </c>
      <c r="M1655" s="2">
        <v>504</v>
      </c>
    </row>
    <row r="1656" spans="1:13" s="82" customFormat="1" ht="12.75">
      <c r="A1656" s="48"/>
      <c r="B1656" s="266">
        <v>2000</v>
      </c>
      <c r="C1656" s="48" t="s">
        <v>41</v>
      </c>
      <c r="D1656" s="48" t="s">
        <v>481</v>
      </c>
      <c r="E1656" s="48" t="s">
        <v>453</v>
      </c>
      <c r="F1656" s="47" t="s">
        <v>659</v>
      </c>
      <c r="G1656" s="47" t="s">
        <v>313</v>
      </c>
      <c r="H1656" s="52">
        <f t="shared" si="149"/>
        <v>-97000</v>
      </c>
      <c r="I1656" s="81">
        <f t="shared" si="150"/>
        <v>3.9682539682539684</v>
      </c>
      <c r="J1656" s="49"/>
      <c r="K1656" s="49" t="s">
        <v>430</v>
      </c>
      <c r="L1656" s="49"/>
      <c r="M1656" s="2">
        <v>504</v>
      </c>
    </row>
    <row r="1657" spans="1:13" s="82" customFormat="1" ht="12.75">
      <c r="A1657" s="48"/>
      <c r="B1657" s="266">
        <v>2000</v>
      </c>
      <c r="C1657" s="48" t="s">
        <v>41</v>
      </c>
      <c r="D1657" s="48" t="s">
        <v>481</v>
      </c>
      <c r="E1657" s="48" t="s">
        <v>453</v>
      </c>
      <c r="F1657" s="47" t="s">
        <v>659</v>
      </c>
      <c r="G1657" s="47" t="s">
        <v>315</v>
      </c>
      <c r="H1657" s="52">
        <f t="shared" si="149"/>
        <v>-99000</v>
      </c>
      <c r="I1657" s="81">
        <f t="shared" si="150"/>
        <v>3.9682539682539684</v>
      </c>
      <c r="J1657" s="49"/>
      <c r="K1657" s="49" t="s">
        <v>430</v>
      </c>
      <c r="L1657" s="49"/>
      <c r="M1657" s="2">
        <v>504</v>
      </c>
    </row>
    <row r="1658" spans="1:13" s="107" customFormat="1" ht="12.75">
      <c r="A1658" s="48"/>
      <c r="B1658" s="266">
        <v>2000</v>
      </c>
      <c r="C1658" s="48" t="s">
        <v>41</v>
      </c>
      <c r="D1658" s="48" t="s">
        <v>481</v>
      </c>
      <c r="E1658" s="48" t="s">
        <v>453</v>
      </c>
      <c r="F1658" s="47" t="s">
        <v>659</v>
      </c>
      <c r="G1658" s="47" t="s">
        <v>678</v>
      </c>
      <c r="H1658" s="52">
        <f t="shared" si="149"/>
        <v>-101000</v>
      </c>
      <c r="I1658" s="81">
        <f t="shared" si="150"/>
        <v>3.9682539682539684</v>
      </c>
      <c r="J1658" s="49"/>
      <c r="K1658" s="49" t="s">
        <v>430</v>
      </c>
      <c r="L1658" s="49"/>
      <c r="M1658" s="2">
        <v>504</v>
      </c>
    </row>
    <row r="1659" spans="1:13" s="13" customFormat="1" ht="12.75">
      <c r="A1659" s="75"/>
      <c r="B1659" s="487">
        <f>SUM(B1598:B1658)</f>
        <v>101000</v>
      </c>
      <c r="C1659" s="77" t="s">
        <v>41</v>
      </c>
      <c r="D1659" s="77"/>
      <c r="E1659" s="75"/>
      <c r="F1659" s="78"/>
      <c r="G1659" s="78"/>
      <c r="H1659" s="105">
        <v>0</v>
      </c>
      <c r="I1659" s="106">
        <f t="shared" si="150"/>
        <v>200.3968253968254</v>
      </c>
      <c r="J1659" s="80"/>
      <c r="K1659" s="107"/>
      <c r="L1659" s="80"/>
      <c r="M1659" s="2">
        <v>504</v>
      </c>
    </row>
    <row r="1660" spans="1:13" s="82" customFormat="1" ht="12.75">
      <c r="A1660" s="10"/>
      <c r="B1660" s="27"/>
      <c r="C1660" s="46"/>
      <c r="D1660" s="46"/>
      <c r="E1660" s="10"/>
      <c r="F1660" s="28"/>
      <c r="G1660" s="28"/>
      <c r="H1660" s="52">
        <f t="shared" si="149"/>
        <v>0</v>
      </c>
      <c r="I1660" s="81">
        <f>+B1660/M1660</f>
        <v>0</v>
      </c>
      <c r="J1660" s="13"/>
      <c r="L1660" s="13"/>
      <c r="M1660" s="2">
        <v>504</v>
      </c>
    </row>
    <row r="1661" spans="1:13" s="82" customFormat="1" ht="12.75">
      <c r="A1661" s="10"/>
      <c r="B1661" s="27"/>
      <c r="C1661" s="46"/>
      <c r="D1661" s="46"/>
      <c r="E1661" s="10"/>
      <c r="F1661" s="28"/>
      <c r="G1661" s="28"/>
      <c r="H1661" s="52">
        <f t="shared" si="149"/>
        <v>0</v>
      </c>
      <c r="I1661" s="81">
        <f t="shared" si="150"/>
        <v>0</v>
      </c>
      <c r="J1661" s="13"/>
      <c r="L1661" s="13"/>
      <c r="M1661" s="2">
        <v>504</v>
      </c>
    </row>
    <row r="1662" spans="1:14" s="13" customFormat="1" ht="12.75">
      <c r="A1662" s="48"/>
      <c r="B1662" s="181">
        <v>2850</v>
      </c>
      <c r="C1662" s="48" t="s">
        <v>701</v>
      </c>
      <c r="D1662" s="46" t="s">
        <v>481</v>
      </c>
      <c r="E1662" s="46" t="s">
        <v>339</v>
      </c>
      <c r="F1662" s="39" t="s">
        <v>702</v>
      </c>
      <c r="G1662" s="47" t="s">
        <v>14</v>
      </c>
      <c r="H1662" s="52">
        <f aca="true" t="shared" si="151" ref="H1662:H1670">H1661-B1662</f>
        <v>-2850</v>
      </c>
      <c r="I1662" s="81">
        <f aca="true" t="shared" si="152" ref="I1662:I1670">+B1662/M1662</f>
        <v>5.654761904761905</v>
      </c>
      <c r="J1662" s="49"/>
      <c r="K1662" s="49" t="s">
        <v>431</v>
      </c>
      <c r="L1662" s="49"/>
      <c r="M1662" s="2">
        <v>504</v>
      </c>
      <c r="N1662" s="130"/>
    </row>
    <row r="1663" spans="1:13" ht="12.75">
      <c r="A1663" s="46"/>
      <c r="B1663" s="181">
        <v>3000</v>
      </c>
      <c r="C1663" s="46" t="s">
        <v>703</v>
      </c>
      <c r="D1663" s="46" t="s">
        <v>481</v>
      </c>
      <c r="E1663" s="46" t="s">
        <v>339</v>
      </c>
      <c r="F1663" s="39" t="s">
        <v>704</v>
      </c>
      <c r="G1663" s="39" t="s">
        <v>92</v>
      </c>
      <c r="H1663" s="52">
        <f t="shared" si="151"/>
        <v>-5850</v>
      </c>
      <c r="I1663" s="81">
        <f t="shared" si="152"/>
        <v>5.9523809523809526</v>
      </c>
      <c r="J1663" s="82"/>
      <c r="K1663" s="82" t="s">
        <v>431</v>
      </c>
      <c r="L1663" s="82"/>
      <c r="M1663" s="2">
        <v>504</v>
      </c>
    </row>
    <row r="1664" spans="1:13" s="13" customFormat="1" ht="12.75">
      <c r="A1664" s="1"/>
      <c r="B1664" s="266">
        <v>9000</v>
      </c>
      <c r="C1664" s="48" t="s">
        <v>705</v>
      </c>
      <c r="D1664" s="10" t="s">
        <v>481</v>
      </c>
      <c r="E1664" s="48" t="s">
        <v>339</v>
      </c>
      <c r="F1664" s="47" t="s">
        <v>706</v>
      </c>
      <c r="G1664" s="25" t="s">
        <v>230</v>
      </c>
      <c r="H1664" s="52">
        <f t="shared" si="151"/>
        <v>-14850</v>
      </c>
      <c r="I1664" s="81">
        <f t="shared" si="152"/>
        <v>17.857142857142858</v>
      </c>
      <c r="J1664"/>
      <c r="K1664" s="49" t="s">
        <v>615</v>
      </c>
      <c r="L1664"/>
      <c r="M1664" s="2">
        <v>504</v>
      </c>
    </row>
    <row r="1665" spans="1:13" s="13" customFormat="1" ht="12.75">
      <c r="A1665" s="48"/>
      <c r="B1665" s="266">
        <v>1500</v>
      </c>
      <c r="C1665" s="48" t="s">
        <v>707</v>
      </c>
      <c r="D1665" s="46" t="s">
        <v>481</v>
      </c>
      <c r="E1665" s="48" t="s">
        <v>339</v>
      </c>
      <c r="F1665" s="39" t="s">
        <v>708</v>
      </c>
      <c r="G1665" s="47" t="s">
        <v>27</v>
      </c>
      <c r="H1665" s="52">
        <f t="shared" si="151"/>
        <v>-16350</v>
      </c>
      <c r="I1665" s="81">
        <f t="shared" si="152"/>
        <v>2.9761904761904763</v>
      </c>
      <c r="J1665" s="49"/>
      <c r="K1665" s="49" t="s">
        <v>643</v>
      </c>
      <c r="L1665" s="49"/>
      <c r="M1665" s="2">
        <v>504</v>
      </c>
    </row>
    <row r="1666" spans="1:13" s="13" customFormat="1" ht="12.75">
      <c r="A1666" s="46"/>
      <c r="B1666" s="181">
        <v>2500</v>
      </c>
      <c r="C1666" s="46" t="s">
        <v>710</v>
      </c>
      <c r="D1666" s="46" t="s">
        <v>481</v>
      </c>
      <c r="E1666" s="46" t="s">
        <v>339</v>
      </c>
      <c r="F1666" s="39" t="s">
        <v>711</v>
      </c>
      <c r="G1666" s="39" t="s">
        <v>307</v>
      </c>
      <c r="H1666" s="52">
        <f t="shared" si="151"/>
        <v>-18850</v>
      </c>
      <c r="I1666" s="81">
        <f t="shared" si="152"/>
        <v>4.9603174603174605</v>
      </c>
      <c r="J1666" s="82"/>
      <c r="K1666" s="49" t="s">
        <v>643</v>
      </c>
      <c r="L1666" s="82"/>
      <c r="M1666" s="2">
        <v>504</v>
      </c>
    </row>
    <row r="1667" spans="1:13" s="13" customFormat="1" ht="12.75">
      <c r="A1667" s="46"/>
      <c r="B1667" s="181">
        <v>3300</v>
      </c>
      <c r="C1667" s="46" t="s">
        <v>712</v>
      </c>
      <c r="D1667" s="46" t="s">
        <v>481</v>
      </c>
      <c r="E1667" s="46" t="s">
        <v>339</v>
      </c>
      <c r="F1667" s="39" t="s">
        <v>713</v>
      </c>
      <c r="G1667" s="39" t="s">
        <v>89</v>
      </c>
      <c r="H1667" s="52">
        <f t="shared" si="151"/>
        <v>-22150</v>
      </c>
      <c r="I1667" s="81">
        <f t="shared" si="152"/>
        <v>6.5476190476190474</v>
      </c>
      <c r="J1667" s="82"/>
      <c r="K1667" s="49" t="s">
        <v>430</v>
      </c>
      <c r="L1667" s="82"/>
      <c r="M1667" s="2">
        <v>504</v>
      </c>
    </row>
    <row r="1668" spans="1:13" s="82" customFormat="1" ht="12.75">
      <c r="A1668" s="46"/>
      <c r="B1668" s="181">
        <v>15000</v>
      </c>
      <c r="C1668" s="46" t="s">
        <v>1213</v>
      </c>
      <c r="D1668" s="46" t="s">
        <v>481</v>
      </c>
      <c r="E1668" s="46" t="s">
        <v>339</v>
      </c>
      <c r="F1668" s="39" t="s">
        <v>714</v>
      </c>
      <c r="G1668" s="39" t="s">
        <v>123</v>
      </c>
      <c r="H1668" s="52">
        <f t="shared" si="151"/>
        <v>-37150</v>
      </c>
      <c r="I1668" s="81">
        <f t="shared" si="152"/>
        <v>29.761904761904763</v>
      </c>
      <c r="K1668" s="49" t="s">
        <v>430</v>
      </c>
      <c r="M1668" s="2">
        <v>504</v>
      </c>
    </row>
    <row r="1669" spans="1:13" s="82" customFormat="1" ht="12.75">
      <c r="A1669" s="46"/>
      <c r="B1669" s="181">
        <v>15000</v>
      </c>
      <c r="C1669" s="46" t="s">
        <v>1255</v>
      </c>
      <c r="D1669" s="46" t="s">
        <v>481</v>
      </c>
      <c r="E1669" s="46" t="s">
        <v>339</v>
      </c>
      <c r="F1669" s="39" t="s">
        <v>715</v>
      </c>
      <c r="G1669" s="39" t="s">
        <v>123</v>
      </c>
      <c r="H1669" s="52">
        <f t="shared" si="151"/>
        <v>-52150</v>
      </c>
      <c r="I1669" s="81">
        <f t="shared" si="152"/>
        <v>29.761904761904763</v>
      </c>
      <c r="K1669" s="49" t="s">
        <v>430</v>
      </c>
      <c r="M1669" s="2">
        <v>504</v>
      </c>
    </row>
    <row r="1670" spans="1:13" s="82" customFormat="1" ht="12.75">
      <c r="A1670" s="46"/>
      <c r="B1670" s="181">
        <v>11000</v>
      </c>
      <c r="C1670" s="46" t="s">
        <v>1256</v>
      </c>
      <c r="D1670" s="46" t="s">
        <v>481</v>
      </c>
      <c r="E1670" s="46" t="s">
        <v>339</v>
      </c>
      <c r="F1670" s="39" t="s">
        <v>718</v>
      </c>
      <c r="G1670" s="39" t="s">
        <v>309</v>
      </c>
      <c r="H1670" s="52">
        <f t="shared" si="151"/>
        <v>-63150</v>
      </c>
      <c r="I1670" s="81">
        <f t="shared" si="152"/>
        <v>21.825396825396826</v>
      </c>
      <c r="K1670" s="49" t="s">
        <v>430</v>
      </c>
      <c r="M1670" s="2">
        <v>504</v>
      </c>
    </row>
    <row r="1671" spans="1:13" ht="12.75">
      <c r="A1671" s="77"/>
      <c r="B1671" s="487">
        <f>SUM(B1662:B1670)</f>
        <v>63150</v>
      </c>
      <c r="C1671" s="77"/>
      <c r="D1671" s="75"/>
      <c r="E1671" s="75" t="s">
        <v>339</v>
      </c>
      <c r="F1671" s="78"/>
      <c r="G1671" s="78"/>
      <c r="H1671" s="105">
        <v>0</v>
      </c>
      <c r="I1671" s="61">
        <f t="shared" si="150"/>
        <v>125.29761904761905</v>
      </c>
      <c r="J1671" s="107"/>
      <c r="K1671" s="107"/>
      <c r="L1671" s="107"/>
      <c r="M1671" s="2">
        <v>504</v>
      </c>
    </row>
    <row r="1672" spans="2:13" ht="12.75">
      <c r="B1672" s="266"/>
      <c r="H1672" s="52">
        <f>H1671-B1672</f>
        <v>0</v>
      </c>
      <c r="I1672" s="81">
        <f t="shared" si="150"/>
        <v>0</v>
      </c>
      <c r="M1672" s="2">
        <v>504</v>
      </c>
    </row>
    <row r="1673" spans="2:13" ht="12.75">
      <c r="B1673" s="266"/>
      <c r="H1673" s="52">
        <f>H1672-B1673</f>
        <v>0</v>
      </c>
      <c r="I1673" s="81">
        <f t="shared" si="150"/>
        <v>0</v>
      </c>
      <c r="M1673" s="2">
        <v>504</v>
      </c>
    </row>
    <row r="1674" spans="1:13" s="44" customFormat="1" ht="12.75">
      <c r="A1674" s="1"/>
      <c r="B1674" s="266">
        <v>5000</v>
      </c>
      <c r="C1674" s="46" t="s">
        <v>721</v>
      </c>
      <c r="D1674" s="10" t="s">
        <v>481</v>
      </c>
      <c r="E1674" s="46" t="s">
        <v>470</v>
      </c>
      <c r="F1674" s="25" t="s">
        <v>428</v>
      </c>
      <c r="G1674" s="25" t="s">
        <v>92</v>
      </c>
      <c r="H1674" s="52">
        <f>H1673-B1674</f>
        <v>-5000</v>
      </c>
      <c r="I1674" s="81">
        <f t="shared" si="150"/>
        <v>9.920634920634921</v>
      </c>
      <c r="J1674"/>
      <c r="K1674" t="s">
        <v>88</v>
      </c>
      <c r="L1674">
        <v>14</v>
      </c>
      <c r="M1674" s="2">
        <v>504</v>
      </c>
    </row>
    <row r="1675" spans="1:13" ht="12.75">
      <c r="A1675" s="9"/>
      <c r="B1675" s="488">
        <f>SUM(B1674:B1674)</f>
        <v>5000</v>
      </c>
      <c r="C1675" s="65" t="s">
        <v>721</v>
      </c>
      <c r="D1675" s="9"/>
      <c r="E1675" s="65"/>
      <c r="F1675" s="16"/>
      <c r="G1675" s="16"/>
      <c r="H1675" s="57">
        <v>0</v>
      </c>
      <c r="I1675" s="61">
        <f t="shared" si="150"/>
        <v>9.920634920634921</v>
      </c>
      <c r="J1675" s="44"/>
      <c r="K1675" s="44"/>
      <c r="L1675" s="44"/>
      <c r="M1675" s="2">
        <v>504</v>
      </c>
    </row>
    <row r="1676" spans="2:13" ht="12.75">
      <c r="B1676" s="266"/>
      <c r="H1676" s="52">
        <f>H1675-B1676</f>
        <v>0</v>
      </c>
      <c r="I1676" s="81">
        <f t="shared" si="150"/>
        <v>0</v>
      </c>
      <c r="M1676" s="2">
        <v>504</v>
      </c>
    </row>
    <row r="1677" spans="1:13" s="107" customFormat="1" ht="12.75">
      <c r="A1677" s="1"/>
      <c r="B1677" s="266"/>
      <c r="C1677" s="1"/>
      <c r="D1677" s="1"/>
      <c r="E1677" s="1"/>
      <c r="F1677" s="25"/>
      <c r="G1677" s="25"/>
      <c r="H1677" s="52">
        <f>H1676-B1677</f>
        <v>0</v>
      </c>
      <c r="I1677" s="81">
        <f aca="true" t="shared" si="153" ref="I1677:I1683">+B1677/M1677</f>
        <v>0</v>
      </c>
      <c r="J1677"/>
      <c r="K1677"/>
      <c r="L1677"/>
      <c r="M1677" s="2">
        <v>504</v>
      </c>
    </row>
    <row r="1678" spans="1:13" s="118" customFormat="1" ht="12.75">
      <c r="A1678" s="46"/>
      <c r="B1678" s="181">
        <v>5000</v>
      </c>
      <c r="C1678" s="46" t="s">
        <v>452</v>
      </c>
      <c r="D1678" s="46" t="s">
        <v>481</v>
      </c>
      <c r="E1678" s="46" t="s">
        <v>470</v>
      </c>
      <c r="F1678" s="39" t="s">
        <v>1128</v>
      </c>
      <c r="G1678" s="39" t="s">
        <v>137</v>
      </c>
      <c r="H1678" s="52">
        <v>0</v>
      </c>
      <c r="I1678" s="81">
        <f t="shared" si="153"/>
        <v>9.920634920634921</v>
      </c>
      <c r="J1678" s="82"/>
      <c r="K1678" s="82" t="s">
        <v>431</v>
      </c>
      <c r="L1678">
        <v>14</v>
      </c>
      <c r="M1678" s="2">
        <v>504</v>
      </c>
    </row>
    <row r="1679" spans="1:13" s="118" customFormat="1" ht="12.75">
      <c r="A1679" s="65"/>
      <c r="B1679" s="488">
        <f>SUM(B1678)</f>
        <v>5000</v>
      </c>
      <c r="C1679" s="65"/>
      <c r="D1679" s="65"/>
      <c r="E1679" s="65" t="s">
        <v>470</v>
      </c>
      <c r="F1679" s="115"/>
      <c r="G1679" s="115"/>
      <c r="H1679" s="57">
        <f>H1678-B1679</f>
        <v>-5000</v>
      </c>
      <c r="I1679" s="61">
        <f t="shared" si="153"/>
        <v>9.920634920634921</v>
      </c>
      <c r="L1679" s="44"/>
      <c r="M1679" s="2">
        <v>504</v>
      </c>
    </row>
    <row r="1680" spans="1:13" s="82" customFormat="1" ht="12.75">
      <c r="A1680" s="46"/>
      <c r="B1680" s="74"/>
      <c r="C1680" s="46"/>
      <c r="D1680" s="46"/>
      <c r="E1680" s="46"/>
      <c r="F1680" s="39"/>
      <c r="G1680" s="39"/>
      <c r="H1680" s="52">
        <f>H1679-B1680</f>
        <v>-5000</v>
      </c>
      <c r="I1680" s="81">
        <f t="shared" si="153"/>
        <v>0</v>
      </c>
      <c r="L1680" s="13"/>
      <c r="M1680" s="2">
        <v>504</v>
      </c>
    </row>
    <row r="1681" spans="1:13" s="82" customFormat="1" ht="12.75">
      <c r="A1681" s="46"/>
      <c r="B1681" s="74"/>
      <c r="C1681" s="46"/>
      <c r="D1681" s="46"/>
      <c r="E1681" s="46"/>
      <c r="F1681" s="39"/>
      <c r="G1681" s="39"/>
      <c r="H1681" s="52">
        <f>H1680-B1681</f>
        <v>-5000</v>
      </c>
      <c r="I1681" s="81">
        <f t="shared" si="153"/>
        <v>0</v>
      </c>
      <c r="L1681" s="13"/>
      <c r="M1681" s="2">
        <v>504</v>
      </c>
    </row>
    <row r="1682" spans="1:13" s="82" customFormat="1" ht="12.75">
      <c r="A1682" s="77"/>
      <c r="B1682" s="474">
        <f>+B1709+B1735+B1751+B1780</f>
        <v>341000</v>
      </c>
      <c r="C1682" s="71" t="s">
        <v>722</v>
      </c>
      <c r="D1682" s="77"/>
      <c r="E1682" s="77"/>
      <c r="F1682" s="93"/>
      <c r="G1682" s="93"/>
      <c r="H1682" s="105">
        <v>0</v>
      </c>
      <c r="I1682" s="106">
        <f t="shared" si="153"/>
        <v>676.5873015873016</v>
      </c>
      <c r="J1682" s="107"/>
      <c r="K1682" s="107"/>
      <c r="L1682" s="107"/>
      <c r="M1682" s="2">
        <v>504</v>
      </c>
    </row>
    <row r="1683" spans="1:13" s="82" customFormat="1" ht="12.75">
      <c r="A1683" s="46"/>
      <c r="B1683" s="245"/>
      <c r="C1683" s="46"/>
      <c r="D1683" s="46"/>
      <c r="E1683" s="46"/>
      <c r="F1683" s="39"/>
      <c r="G1683" s="39"/>
      <c r="H1683" s="52">
        <f>H1682-B1683</f>
        <v>0</v>
      </c>
      <c r="I1683" s="81">
        <f t="shared" si="153"/>
        <v>0</v>
      </c>
      <c r="M1683" s="2">
        <v>504</v>
      </c>
    </row>
    <row r="1684" spans="1:13" s="82" customFormat="1" ht="12.75">
      <c r="A1684" s="46"/>
      <c r="B1684" s="245"/>
      <c r="C1684" s="46"/>
      <c r="D1684" s="46"/>
      <c r="E1684" s="46"/>
      <c r="F1684" s="39"/>
      <c r="G1684" s="39"/>
      <c r="H1684" s="52">
        <f aca="true" t="shared" si="154" ref="H1684:H1747">H1683-B1684</f>
        <v>0</v>
      </c>
      <c r="I1684" s="81">
        <f aca="true" t="shared" si="155" ref="I1684:I1747">+B1684/M1684</f>
        <v>0</v>
      </c>
      <c r="M1684" s="2">
        <v>504</v>
      </c>
    </row>
    <row r="1685" spans="1:13" s="82" customFormat="1" ht="12.75">
      <c r="A1685" s="46"/>
      <c r="B1685" s="245">
        <v>2500</v>
      </c>
      <c r="C1685" s="46" t="s">
        <v>613</v>
      </c>
      <c r="D1685" s="46" t="s">
        <v>481</v>
      </c>
      <c r="E1685" s="46" t="s">
        <v>453</v>
      </c>
      <c r="F1685" s="39" t="s">
        <v>723</v>
      </c>
      <c r="G1685" s="39" t="s">
        <v>724</v>
      </c>
      <c r="H1685" s="52">
        <f t="shared" si="154"/>
        <v>-2500</v>
      </c>
      <c r="I1685" s="81">
        <f t="shared" si="155"/>
        <v>4.9603174603174605</v>
      </c>
      <c r="K1685" s="82" t="s">
        <v>615</v>
      </c>
      <c r="M1685" s="2">
        <v>504</v>
      </c>
    </row>
    <row r="1686" spans="1:13" s="82" customFormat="1" ht="12.75">
      <c r="A1686" s="46"/>
      <c r="B1686" s="245">
        <v>2500</v>
      </c>
      <c r="C1686" s="46" t="s">
        <v>616</v>
      </c>
      <c r="D1686" s="46" t="s">
        <v>481</v>
      </c>
      <c r="E1686" s="46" t="s">
        <v>453</v>
      </c>
      <c r="F1686" s="39" t="s">
        <v>723</v>
      </c>
      <c r="G1686" s="39" t="s">
        <v>14</v>
      </c>
      <c r="H1686" s="52">
        <f t="shared" si="154"/>
        <v>-5000</v>
      </c>
      <c r="I1686" s="81">
        <f t="shared" si="155"/>
        <v>4.9603174603174605</v>
      </c>
      <c r="K1686" s="82" t="s">
        <v>615</v>
      </c>
      <c r="M1686" s="2">
        <v>504</v>
      </c>
    </row>
    <row r="1687" spans="1:13" s="82" customFormat="1" ht="12.75">
      <c r="A1687" s="46"/>
      <c r="B1687" s="245">
        <v>4000</v>
      </c>
      <c r="C1687" s="46" t="s">
        <v>618</v>
      </c>
      <c r="D1687" s="46" t="s">
        <v>481</v>
      </c>
      <c r="E1687" s="46" t="s">
        <v>453</v>
      </c>
      <c r="F1687" s="39" t="s">
        <v>725</v>
      </c>
      <c r="G1687" s="39" t="s">
        <v>14</v>
      </c>
      <c r="H1687" s="52">
        <f t="shared" si="154"/>
        <v>-9000</v>
      </c>
      <c r="I1687" s="81">
        <f t="shared" si="155"/>
        <v>7.936507936507937</v>
      </c>
      <c r="K1687" s="82" t="s">
        <v>430</v>
      </c>
      <c r="M1687" s="2">
        <v>504</v>
      </c>
    </row>
    <row r="1688" spans="1:13" s="82" customFormat="1" ht="12.75">
      <c r="A1688" s="46"/>
      <c r="B1688" s="245">
        <v>4000</v>
      </c>
      <c r="C1688" s="46" t="s">
        <v>652</v>
      </c>
      <c r="D1688" s="46" t="s">
        <v>481</v>
      </c>
      <c r="E1688" s="46" t="s">
        <v>453</v>
      </c>
      <c r="F1688" s="39" t="s">
        <v>725</v>
      </c>
      <c r="G1688" s="39" t="s">
        <v>19</v>
      </c>
      <c r="H1688" s="52">
        <f t="shared" si="154"/>
        <v>-13000</v>
      </c>
      <c r="I1688" s="81">
        <f t="shared" si="155"/>
        <v>7.936507936507937</v>
      </c>
      <c r="K1688" s="82" t="s">
        <v>430</v>
      </c>
      <c r="M1688" s="2">
        <v>504</v>
      </c>
    </row>
    <row r="1689" spans="1:13" s="82" customFormat="1" ht="12.75">
      <c r="A1689" s="46"/>
      <c r="B1689" s="245">
        <v>4000</v>
      </c>
      <c r="C1689" s="46" t="s">
        <v>618</v>
      </c>
      <c r="D1689" s="46" t="s">
        <v>481</v>
      </c>
      <c r="E1689" s="46" t="s">
        <v>453</v>
      </c>
      <c r="F1689" s="39" t="s">
        <v>726</v>
      </c>
      <c r="G1689" s="39" t="s">
        <v>73</v>
      </c>
      <c r="H1689" s="52">
        <f t="shared" si="154"/>
        <v>-17000</v>
      </c>
      <c r="I1689" s="81">
        <f t="shared" si="155"/>
        <v>7.936507936507937</v>
      </c>
      <c r="K1689" s="82" t="s">
        <v>643</v>
      </c>
      <c r="M1689" s="2">
        <v>504</v>
      </c>
    </row>
    <row r="1690" spans="1:13" s="82" customFormat="1" ht="12.75">
      <c r="A1690" s="46"/>
      <c r="B1690" s="245">
        <v>4000</v>
      </c>
      <c r="C1690" s="46" t="s">
        <v>652</v>
      </c>
      <c r="D1690" s="46" t="s">
        <v>481</v>
      </c>
      <c r="E1690" s="46" t="s">
        <v>453</v>
      </c>
      <c r="F1690" s="39" t="s">
        <v>726</v>
      </c>
      <c r="G1690" s="39" t="s">
        <v>89</v>
      </c>
      <c r="H1690" s="52">
        <f t="shared" si="154"/>
        <v>-21000</v>
      </c>
      <c r="I1690" s="81">
        <f t="shared" si="155"/>
        <v>7.936507936507937</v>
      </c>
      <c r="K1690" s="82" t="s">
        <v>643</v>
      </c>
      <c r="M1690" s="2">
        <v>504</v>
      </c>
    </row>
    <row r="1691" spans="1:13" s="82" customFormat="1" ht="12.75">
      <c r="A1691" s="46"/>
      <c r="B1691" s="245">
        <v>4000</v>
      </c>
      <c r="C1691" s="46" t="s">
        <v>1248</v>
      </c>
      <c r="D1691" s="46" t="s">
        <v>481</v>
      </c>
      <c r="E1691" s="46" t="s">
        <v>453</v>
      </c>
      <c r="F1691" s="39" t="s">
        <v>727</v>
      </c>
      <c r="G1691" s="39" t="s">
        <v>123</v>
      </c>
      <c r="H1691" s="52">
        <f t="shared" si="154"/>
        <v>-25000</v>
      </c>
      <c r="I1691" s="81">
        <f t="shared" si="155"/>
        <v>7.936507936507937</v>
      </c>
      <c r="K1691" s="82" t="s">
        <v>615</v>
      </c>
      <c r="M1691" s="2">
        <v>504</v>
      </c>
    </row>
    <row r="1692" spans="1:13" s="82" customFormat="1" ht="12.75">
      <c r="A1692" s="46"/>
      <c r="B1692" s="245">
        <v>3500</v>
      </c>
      <c r="C1692" s="46" t="s">
        <v>1249</v>
      </c>
      <c r="D1692" s="46" t="s">
        <v>481</v>
      </c>
      <c r="E1692" s="46" t="s">
        <v>453</v>
      </c>
      <c r="F1692" s="39" t="s">
        <v>727</v>
      </c>
      <c r="G1692" s="39" t="s">
        <v>123</v>
      </c>
      <c r="H1692" s="52">
        <f t="shared" si="154"/>
        <v>-28500</v>
      </c>
      <c r="I1692" s="81">
        <f t="shared" si="155"/>
        <v>6.944444444444445</v>
      </c>
      <c r="K1692" s="82" t="s">
        <v>615</v>
      </c>
      <c r="M1692" s="2">
        <v>504</v>
      </c>
    </row>
    <row r="1693" spans="1:13" s="82" customFormat="1" ht="12.75">
      <c r="A1693" s="46"/>
      <c r="B1693" s="245">
        <v>3500</v>
      </c>
      <c r="C1693" s="46" t="s">
        <v>1250</v>
      </c>
      <c r="D1693" s="46" t="s">
        <v>481</v>
      </c>
      <c r="E1693" s="46" t="s">
        <v>453</v>
      </c>
      <c r="F1693" s="39" t="s">
        <v>727</v>
      </c>
      <c r="G1693" s="39" t="s">
        <v>224</v>
      </c>
      <c r="H1693" s="52">
        <f t="shared" si="154"/>
        <v>-32000</v>
      </c>
      <c r="I1693" s="81">
        <f t="shared" si="155"/>
        <v>6.944444444444445</v>
      </c>
      <c r="K1693" s="82" t="s">
        <v>615</v>
      </c>
      <c r="M1693" s="2">
        <v>504</v>
      </c>
    </row>
    <row r="1694" spans="1:13" s="82" customFormat="1" ht="12.75">
      <c r="A1694" s="46"/>
      <c r="B1694" s="245">
        <v>4000</v>
      </c>
      <c r="C1694" s="46" t="s">
        <v>1251</v>
      </c>
      <c r="D1694" s="46" t="s">
        <v>481</v>
      </c>
      <c r="E1694" s="46" t="s">
        <v>453</v>
      </c>
      <c r="F1694" s="39" t="s">
        <v>727</v>
      </c>
      <c r="G1694" s="39" t="s">
        <v>227</v>
      </c>
      <c r="H1694" s="52">
        <f t="shared" si="154"/>
        <v>-36000</v>
      </c>
      <c r="I1694" s="81">
        <f t="shared" si="155"/>
        <v>7.936507936507937</v>
      </c>
      <c r="K1694" s="82" t="s">
        <v>615</v>
      </c>
      <c r="M1694" s="2">
        <v>504</v>
      </c>
    </row>
    <row r="1695" spans="1:13" s="82" customFormat="1" ht="12.75">
      <c r="A1695" s="46"/>
      <c r="B1695" s="245">
        <v>4000</v>
      </c>
      <c r="C1695" s="46" t="s">
        <v>1121</v>
      </c>
      <c r="D1695" s="46" t="s">
        <v>481</v>
      </c>
      <c r="E1695" s="46" t="s">
        <v>453</v>
      </c>
      <c r="F1695" s="39" t="s">
        <v>728</v>
      </c>
      <c r="G1695" s="39" t="s">
        <v>236</v>
      </c>
      <c r="H1695" s="52">
        <f t="shared" si="154"/>
        <v>-40000</v>
      </c>
      <c r="I1695" s="81">
        <f t="shared" si="155"/>
        <v>7.936507936507937</v>
      </c>
      <c r="K1695" s="82" t="s">
        <v>615</v>
      </c>
      <c r="M1695" s="2">
        <v>504</v>
      </c>
    </row>
    <row r="1696" spans="1:13" s="82" customFormat="1" ht="12.75">
      <c r="A1696" s="46"/>
      <c r="B1696" s="245">
        <v>4000</v>
      </c>
      <c r="C1696" s="46" t="s">
        <v>1122</v>
      </c>
      <c r="D1696" s="46" t="s">
        <v>481</v>
      </c>
      <c r="E1696" s="46" t="s">
        <v>453</v>
      </c>
      <c r="F1696" s="39" t="s">
        <v>728</v>
      </c>
      <c r="G1696" s="39" t="s">
        <v>238</v>
      </c>
      <c r="H1696" s="52">
        <f t="shared" si="154"/>
        <v>-44000</v>
      </c>
      <c r="I1696" s="81">
        <f t="shared" si="155"/>
        <v>7.936507936507937</v>
      </c>
      <c r="K1696" s="82" t="s">
        <v>615</v>
      </c>
      <c r="M1696" s="2">
        <v>504</v>
      </c>
    </row>
    <row r="1697" spans="1:13" s="49" customFormat="1" ht="12.75">
      <c r="A1697" s="46"/>
      <c r="B1697" s="245">
        <v>4000</v>
      </c>
      <c r="C1697" s="46" t="s">
        <v>670</v>
      </c>
      <c r="D1697" s="46" t="s">
        <v>481</v>
      </c>
      <c r="E1697" s="46" t="s">
        <v>453</v>
      </c>
      <c r="F1697" s="39" t="s">
        <v>729</v>
      </c>
      <c r="G1697" s="39" t="s">
        <v>238</v>
      </c>
      <c r="H1697" s="52">
        <f t="shared" si="154"/>
        <v>-48000</v>
      </c>
      <c r="I1697" s="81">
        <f t="shared" si="155"/>
        <v>7.936507936507937</v>
      </c>
      <c r="J1697" s="82"/>
      <c r="K1697" s="82" t="s">
        <v>431</v>
      </c>
      <c r="L1697" s="82"/>
      <c r="M1697" s="2">
        <v>504</v>
      </c>
    </row>
    <row r="1698" spans="1:13" s="82" customFormat="1" ht="12.75">
      <c r="A1698" s="48"/>
      <c r="B1698" s="245">
        <v>4000</v>
      </c>
      <c r="C1698" s="46" t="s">
        <v>1237</v>
      </c>
      <c r="D1698" s="46" t="s">
        <v>481</v>
      </c>
      <c r="E1698" s="46" t="s">
        <v>453</v>
      </c>
      <c r="F1698" s="39" t="s">
        <v>729</v>
      </c>
      <c r="G1698" s="47" t="s">
        <v>307</v>
      </c>
      <c r="H1698" s="52">
        <f t="shared" si="154"/>
        <v>-52000</v>
      </c>
      <c r="I1698" s="81">
        <f t="shared" si="155"/>
        <v>7.936507936507937</v>
      </c>
      <c r="J1698" s="49"/>
      <c r="K1698" s="49" t="s">
        <v>431</v>
      </c>
      <c r="L1698" s="49"/>
      <c r="M1698" s="2">
        <v>504</v>
      </c>
    </row>
    <row r="1699" spans="1:13" s="82" customFormat="1" ht="12.75">
      <c r="A1699" s="46"/>
      <c r="B1699" s="245">
        <v>2500</v>
      </c>
      <c r="C1699" s="46" t="s">
        <v>613</v>
      </c>
      <c r="D1699" s="46" t="s">
        <v>481</v>
      </c>
      <c r="E1699" s="46" t="s">
        <v>453</v>
      </c>
      <c r="F1699" s="39" t="s">
        <v>730</v>
      </c>
      <c r="G1699" s="39" t="s">
        <v>336</v>
      </c>
      <c r="H1699" s="52">
        <f t="shared" si="154"/>
        <v>-54500</v>
      </c>
      <c r="I1699" s="81">
        <f t="shared" si="155"/>
        <v>4.9603174603174605</v>
      </c>
      <c r="K1699" s="82" t="s">
        <v>615</v>
      </c>
      <c r="M1699" s="2">
        <v>504</v>
      </c>
    </row>
    <row r="1700" spans="1:13" s="82" customFormat="1" ht="12.75">
      <c r="A1700" s="46"/>
      <c r="B1700" s="245">
        <v>2500</v>
      </c>
      <c r="C1700" s="46" t="s">
        <v>616</v>
      </c>
      <c r="D1700" s="46" t="s">
        <v>481</v>
      </c>
      <c r="E1700" s="46" t="s">
        <v>453</v>
      </c>
      <c r="F1700" s="39" t="s">
        <v>730</v>
      </c>
      <c r="G1700" s="39" t="s">
        <v>313</v>
      </c>
      <c r="H1700" s="52">
        <f t="shared" si="154"/>
        <v>-57000</v>
      </c>
      <c r="I1700" s="81">
        <f t="shared" si="155"/>
        <v>4.9603174603174605</v>
      </c>
      <c r="K1700" s="82" t="s">
        <v>615</v>
      </c>
      <c r="M1700" s="2">
        <v>504</v>
      </c>
    </row>
    <row r="1701" spans="1:13" s="82" customFormat="1" ht="12.75">
      <c r="A1701" s="46"/>
      <c r="B1701" s="245">
        <v>4000</v>
      </c>
      <c r="C1701" s="46" t="s">
        <v>618</v>
      </c>
      <c r="D1701" s="46" t="s">
        <v>481</v>
      </c>
      <c r="E1701" s="46" t="s">
        <v>453</v>
      </c>
      <c r="F1701" s="39" t="s">
        <v>731</v>
      </c>
      <c r="G1701" s="39" t="s">
        <v>313</v>
      </c>
      <c r="H1701" s="52">
        <f t="shared" si="154"/>
        <v>-61000</v>
      </c>
      <c r="I1701" s="81">
        <f t="shared" si="155"/>
        <v>7.936507936507937</v>
      </c>
      <c r="K1701" s="82" t="s">
        <v>615</v>
      </c>
      <c r="M1701" s="2">
        <v>504</v>
      </c>
    </row>
    <row r="1702" spans="1:13" ht="12.75">
      <c r="A1702" s="46"/>
      <c r="B1702" s="245">
        <v>4000</v>
      </c>
      <c r="C1702" s="46" t="s">
        <v>652</v>
      </c>
      <c r="D1702" s="46" t="s">
        <v>481</v>
      </c>
      <c r="E1702" s="46" t="s">
        <v>453</v>
      </c>
      <c r="F1702" s="39" t="s">
        <v>731</v>
      </c>
      <c r="G1702" s="39" t="s">
        <v>315</v>
      </c>
      <c r="H1702" s="52">
        <f t="shared" si="154"/>
        <v>-65000</v>
      </c>
      <c r="I1702" s="81">
        <f t="shared" si="155"/>
        <v>7.936507936507937</v>
      </c>
      <c r="J1702" s="82"/>
      <c r="K1702" s="82" t="s">
        <v>615</v>
      </c>
      <c r="L1702" s="82"/>
      <c r="M1702" s="2">
        <v>504</v>
      </c>
    </row>
    <row r="1703" spans="2:13" ht="12.75">
      <c r="B1703" s="245">
        <v>10000</v>
      </c>
      <c r="C1703" s="10" t="s">
        <v>664</v>
      </c>
      <c r="D1703" s="10" t="s">
        <v>481</v>
      </c>
      <c r="E1703" s="1" t="s">
        <v>453</v>
      </c>
      <c r="F1703" s="47" t="s">
        <v>732</v>
      </c>
      <c r="G1703" s="47" t="s">
        <v>238</v>
      </c>
      <c r="H1703" s="52">
        <f t="shared" si="154"/>
        <v>-75000</v>
      </c>
      <c r="I1703" s="81">
        <f t="shared" si="155"/>
        <v>19.841269841269842</v>
      </c>
      <c r="K1703" s="49" t="s">
        <v>430</v>
      </c>
      <c r="M1703" s="2">
        <v>504</v>
      </c>
    </row>
    <row r="1704" spans="2:13" ht="12.75">
      <c r="B1704" s="245">
        <v>10000</v>
      </c>
      <c r="C1704" s="48" t="s">
        <v>666</v>
      </c>
      <c r="D1704" s="10" t="s">
        <v>481</v>
      </c>
      <c r="E1704" s="1" t="s">
        <v>453</v>
      </c>
      <c r="F1704" s="47" t="s">
        <v>732</v>
      </c>
      <c r="G1704" s="47" t="s">
        <v>249</v>
      </c>
      <c r="H1704" s="52">
        <f t="shared" si="154"/>
        <v>-85000</v>
      </c>
      <c r="I1704" s="81">
        <f t="shared" si="155"/>
        <v>19.841269841269842</v>
      </c>
      <c r="K1704" s="49" t="s">
        <v>430</v>
      </c>
      <c r="M1704" s="2">
        <v>504</v>
      </c>
    </row>
    <row r="1705" spans="2:14" ht="12.75">
      <c r="B1705" s="245">
        <v>2000</v>
      </c>
      <c r="C1705" s="46" t="s">
        <v>733</v>
      </c>
      <c r="D1705" s="10" t="s">
        <v>481</v>
      </c>
      <c r="E1705" s="1" t="s">
        <v>453</v>
      </c>
      <c r="F1705" s="47" t="s">
        <v>734</v>
      </c>
      <c r="G1705" s="47" t="s">
        <v>315</v>
      </c>
      <c r="H1705" s="52">
        <f t="shared" si="154"/>
        <v>-87000</v>
      </c>
      <c r="I1705" s="81">
        <f t="shared" si="155"/>
        <v>3.9682539682539684</v>
      </c>
      <c r="K1705" s="49" t="s">
        <v>430</v>
      </c>
      <c r="M1705" s="2">
        <v>504</v>
      </c>
      <c r="N1705" s="51"/>
    </row>
    <row r="1706" spans="1:13" s="13" customFormat="1" ht="12.75">
      <c r="A1706" s="1"/>
      <c r="B1706" s="245">
        <v>2000</v>
      </c>
      <c r="C1706" s="132" t="s">
        <v>735</v>
      </c>
      <c r="D1706" s="10" t="s">
        <v>481</v>
      </c>
      <c r="E1706" s="132" t="s">
        <v>453</v>
      </c>
      <c r="F1706" s="47" t="s">
        <v>734</v>
      </c>
      <c r="G1706" s="47" t="s">
        <v>315</v>
      </c>
      <c r="H1706" s="52">
        <f t="shared" si="154"/>
        <v>-89000</v>
      </c>
      <c r="I1706" s="81">
        <f t="shared" si="155"/>
        <v>3.9682539682539684</v>
      </c>
      <c r="J1706" s="50"/>
      <c r="K1706" s="49" t="s">
        <v>430</v>
      </c>
      <c r="L1706" s="50"/>
      <c r="M1706" s="2">
        <v>504</v>
      </c>
    </row>
    <row r="1707" spans="1:13" s="82" customFormat="1" ht="12.75">
      <c r="A1707" s="10"/>
      <c r="B1707" s="245">
        <v>20000</v>
      </c>
      <c r="C1707" s="10" t="s">
        <v>620</v>
      </c>
      <c r="D1707" s="10" t="s">
        <v>481</v>
      </c>
      <c r="E1707" s="10" t="s">
        <v>453</v>
      </c>
      <c r="F1707" s="39" t="s">
        <v>736</v>
      </c>
      <c r="G1707" s="39" t="s">
        <v>118</v>
      </c>
      <c r="H1707" s="52">
        <f t="shared" si="154"/>
        <v>-109000</v>
      </c>
      <c r="I1707" s="81">
        <f t="shared" si="155"/>
        <v>39.682539682539684</v>
      </c>
      <c r="J1707" s="13"/>
      <c r="K1707" s="82" t="s">
        <v>615</v>
      </c>
      <c r="L1707" s="13"/>
      <c r="M1707" s="2">
        <v>504</v>
      </c>
    </row>
    <row r="1708" spans="1:14" s="80" customFormat="1" ht="12.75">
      <c r="A1708" s="46"/>
      <c r="B1708" s="245">
        <v>20000</v>
      </c>
      <c r="C1708" s="46" t="s">
        <v>737</v>
      </c>
      <c r="D1708" s="46" t="s">
        <v>481</v>
      </c>
      <c r="E1708" s="46" t="s">
        <v>453</v>
      </c>
      <c r="F1708" s="39" t="s">
        <v>736</v>
      </c>
      <c r="G1708" s="39" t="s">
        <v>89</v>
      </c>
      <c r="H1708" s="52">
        <f t="shared" si="154"/>
        <v>-129000</v>
      </c>
      <c r="I1708" s="81">
        <f t="shared" si="155"/>
        <v>39.682539682539684</v>
      </c>
      <c r="J1708" s="82"/>
      <c r="K1708" s="82" t="s">
        <v>615</v>
      </c>
      <c r="L1708" s="82"/>
      <c r="M1708" s="2">
        <v>504</v>
      </c>
      <c r="N1708" s="133"/>
    </row>
    <row r="1709" spans="1:13" s="13" customFormat="1" ht="12.75">
      <c r="A1709" s="77"/>
      <c r="B1709" s="466">
        <f>SUM(B1685:B1708)</f>
        <v>129000</v>
      </c>
      <c r="C1709" s="77" t="s">
        <v>1139</v>
      </c>
      <c r="D1709" s="77"/>
      <c r="E1709" s="77"/>
      <c r="F1709" s="93"/>
      <c r="G1709" s="93"/>
      <c r="H1709" s="105">
        <v>0</v>
      </c>
      <c r="I1709" s="106">
        <f t="shared" si="155"/>
        <v>255.95238095238096</v>
      </c>
      <c r="J1709" s="107"/>
      <c r="K1709" s="107"/>
      <c r="L1709" s="107"/>
      <c r="M1709" s="2">
        <v>504</v>
      </c>
    </row>
    <row r="1710" spans="1:13" s="82" customFormat="1" ht="12.75">
      <c r="A1710" s="46"/>
      <c r="B1710" s="245"/>
      <c r="C1710" s="46"/>
      <c r="D1710" s="46"/>
      <c r="E1710" s="46"/>
      <c r="F1710" s="39"/>
      <c r="G1710" s="39"/>
      <c r="H1710" s="52">
        <f t="shared" si="154"/>
        <v>0</v>
      </c>
      <c r="I1710" s="81">
        <f t="shared" si="155"/>
        <v>0</v>
      </c>
      <c r="M1710" s="2">
        <v>504</v>
      </c>
    </row>
    <row r="1711" spans="1:13" s="82" customFormat="1" ht="12.75">
      <c r="A1711" s="46"/>
      <c r="B1711" s="245"/>
      <c r="C1711" s="46"/>
      <c r="D1711" s="46"/>
      <c r="E1711" s="46"/>
      <c r="F1711" s="39"/>
      <c r="G1711" s="39"/>
      <c r="H1711" s="52">
        <f t="shared" si="154"/>
        <v>0</v>
      </c>
      <c r="I1711" s="81">
        <f t="shared" si="155"/>
        <v>0</v>
      </c>
      <c r="M1711" s="2">
        <v>504</v>
      </c>
    </row>
    <row r="1712" spans="1:13" s="82" customFormat="1" ht="12.75">
      <c r="A1712" s="46"/>
      <c r="B1712" s="245">
        <v>1500</v>
      </c>
      <c r="C1712" s="46" t="s">
        <v>38</v>
      </c>
      <c r="D1712" s="46" t="s">
        <v>481</v>
      </c>
      <c r="E1712" s="46" t="s">
        <v>52</v>
      </c>
      <c r="F1712" s="39" t="s">
        <v>723</v>
      </c>
      <c r="G1712" s="39" t="s">
        <v>724</v>
      </c>
      <c r="H1712" s="52">
        <f t="shared" si="154"/>
        <v>-1500</v>
      </c>
      <c r="I1712" s="81">
        <f t="shared" si="155"/>
        <v>2.9761904761904763</v>
      </c>
      <c r="K1712" s="82" t="s">
        <v>615</v>
      </c>
      <c r="M1712" s="2">
        <v>504</v>
      </c>
    </row>
    <row r="1713" spans="1:13" s="82" customFormat="1" ht="12.75">
      <c r="A1713" s="46"/>
      <c r="B1713" s="245">
        <v>1500</v>
      </c>
      <c r="C1713" s="134" t="s">
        <v>38</v>
      </c>
      <c r="D1713" s="134" t="s">
        <v>481</v>
      </c>
      <c r="E1713" s="134" t="s">
        <v>52</v>
      </c>
      <c r="F1713" s="39" t="s">
        <v>723</v>
      </c>
      <c r="G1713" s="39" t="s">
        <v>14</v>
      </c>
      <c r="H1713" s="52">
        <f t="shared" si="154"/>
        <v>-3000</v>
      </c>
      <c r="I1713" s="81">
        <f t="shared" si="155"/>
        <v>2.9761904761904763</v>
      </c>
      <c r="K1713" s="82" t="s">
        <v>615</v>
      </c>
      <c r="M1713" s="2">
        <v>504</v>
      </c>
    </row>
    <row r="1714" spans="1:13" s="82" customFormat="1" ht="12.75">
      <c r="A1714" s="46"/>
      <c r="B1714" s="245">
        <v>1500</v>
      </c>
      <c r="C1714" s="46" t="s">
        <v>38</v>
      </c>
      <c r="D1714" s="46" t="s">
        <v>481</v>
      </c>
      <c r="E1714" s="46" t="s">
        <v>52</v>
      </c>
      <c r="F1714" s="39" t="s">
        <v>725</v>
      </c>
      <c r="G1714" s="39" t="s">
        <v>14</v>
      </c>
      <c r="H1714" s="52">
        <f t="shared" si="154"/>
        <v>-4500</v>
      </c>
      <c r="I1714" s="81">
        <f t="shared" si="155"/>
        <v>2.9761904761904763</v>
      </c>
      <c r="K1714" s="82" t="s">
        <v>430</v>
      </c>
      <c r="M1714" s="2">
        <v>504</v>
      </c>
    </row>
    <row r="1715" spans="1:13" s="82" customFormat="1" ht="12.75">
      <c r="A1715" s="46"/>
      <c r="B1715" s="245">
        <v>1500</v>
      </c>
      <c r="C1715" s="134" t="s">
        <v>38</v>
      </c>
      <c r="D1715" s="134" t="s">
        <v>481</v>
      </c>
      <c r="E1715" s="134" t="s">
        <v>52</v>
      </c>
      <c r="F1715" s="39" t="s">
        <v>725</v>
      </c>
      <c r="G1715" s="39" t="s">
        <v>19</v>
      </c>
      <c r="H1715" s="52">
        <f t="shared" si="154"/>
        <v>-6000</v>
      </c>
      <c r="I1715" s="81">
        <f t="shared" si="155"/>
        <v>2.9761904761904763</v>
      </c>
      <c r="K1715" s="82" t="s">
        <v>430</v>
      </c>
      <c r="M1715" s="2">
        <v>504</v>
      </c>
    </row>
    <row r="1716" spans="1:13" s="82" customFormat="1" ht="12.75">
      <c r="A1716" s="46"/>
      <c r="B1716" s="245">
        <v>1500</v>
      </c>
      <c r="C1716" s="46" t="s">
        <v>38</v>
      </c>
      <c r="D1716" s="46" t="s">
        <v>481</v>
      </c>
      <c r="E1716" s="46" t="s">
        <v>52</v>
      </c>
      <c r="F1716" s="39" t="s">
        <v>726</v>
      </c>
      <c r="G1716" s="39" t="s">
        <v>73</v>
      </c>
      <c r="H1716" s="52">
        <f t="shared" si="154"/>
        <v>-7500</v>
      </c>
      <c r="I1716" s="81">
        <f t="shared" si="155"/>
        <v>2.9761904761904763</v>
      </c>
      <c r="K1716" s="82" t="s">
        <v>643</v>
      </c>
      <c r="M1716" s="2">
        <v>504</v>
      </c>
    </row>
    <row r="1717" spans="1:13" s="82" customFormat="1" ht="12.75">
      <c r="A1717" s="46"/>
      <c r="B1717" s="245">
        <v>1500</v>
      </c>
      <c r="C1717" s="134" t="s">
        <v>38</v>
      </c>
      <c r="D1717" s="134" t="s">
        <v>481</v>
      </c>
      <c r="E1717" s="134" t="s">
        <v>52</v>
      </c>
      <c r="F1717" s="39" t="s">
        <v>726</v>
      </c>
      <c r="G1717" s="39" t="s">
        <v>89</v>
      </c>
      <c r="H1717" s="52">
        <f t="shared" si="154"/>
        <v>-9000</v>
      </c>
      <c r="I1717" s="81">
        <f t="shared" si="155"/>
        <v>2.9761904761904763</v>
      </c>
      <c r="K1717" s="82" t="s">
        <v>643</v>
      </c>
      <c r="M1717" s="2">
        <v>504</v>
      </c>
    </row>
    <row r="1718" spans="1:13" s="82" customFormat="1" ht="12.75">
      <c r="A1718" s="46"/>
      <c r="B1718" s="245">
        <v>1500</v>
      </c>
      <c r="C1718" s="46" t="s">
        <v>38</v>
      </c>
      <c r="D1718" s="46" t="s">
        <v>481</v>
      </c>
      <c r="E1718" s="46" t="s">
        <v>52</v>
      </c>
      <c r="F1718" s="39" t="s">
        <v>727</v>
      </c>
      <c r="G1718" s="39" t="s">
        <v>123</v>
      </c>
      <c r="H1718" s="52">
        <f t="shared" si="154"/>
        <v>-10500</v>
      </c>
      <c r="I1718" s="81">
        <f t="shared" si="155"/>
        <v>2.9761904761904763</v>
      </c>
      <c r="K1718" s="82" t="s">
        <v>615</v>
      </c>
      <c r="M1718" s="2">
        <v>504</v>
      </c>
    </row>
    <row r="1719" spans="1:13" s="82" customFormat="1" ht="12.75">
      <c r="A1719" s="46"/>
      <c r="B1719" s="245">
        <v>1500</v>
      </c>
      <c r="C1719" s="46" t="s">
        <v>38</v>
      </c>
      <c r="D1719" s="46" t="s">
        <v>481</v>
      </c>
      <c r="E1719" s="46" t="s">
        <v>52</v>
      </c>
      <c r="F1719" s="39" t="s">
        <v>727</v>
      </c>
      <c r="G1719" s="39" t="s">
        <v>224</v>
      </c>
      <c r="H1719" s="52">
        <f t="shared" si="154"/>
        <v>-12000</v>
      </c>
      <c r="I1719" s="81">
        <f t="shared" si="155"/>
        <v>2.9761904761904763</v>
      </c>
      <c r="K1719" s="82" t="s">
        <v>615</v>
      </c>
      <c r="M1719" s="2">
        <v>504</v>
      </c>
    </row>
    <row r="1720" spans="1:13" s="82" customFormat="1" ht="12.75">
      <c r="A1720" s="46"/>
      <c r="B1720" s="245">
        <v>1500</v>
      </c>
      <c r="C1720" s="46" t="s">
        <v>38</v>
      </c>
      <c r="D1720" s="46" t="s">
        <v>481</v>
      </c>
      <c r="E1720" s="46" t="s">
        <v>52</v>
      </c>
      <c r="F1720" s="39" t="s">
        <v>728</v>
      </c>
      <c r="G1720" s="39" t="s">
        <v>236</v>
      </c>
      <c r="H1720" s="52">
        <f t="shared" si="154"/>
        <v>-13500</v>
      </c>
      <c r="I1720" s="81">
        <f t="shared" si="155"/>
        <v>2.9761904761904763</v>
      </c>
      <c r="K1720" s="82" t="s">
        <v>615</v>
      </c>
      <c r="M1720" s="2">
        <v>504</v>
      </c>
    </row>
    <row r="1721" spans="1:13" s="82" customFormat="1" ht="12.75">
      <c r="A1721" s="46"/>
      <c r="B1721" s="245">
        <v>1500</v>
      </c>
      <c r="C1721" s="134" t="s">
        <v>38</v>
      </c>
      <c r="D1721" s="134" t="s">
        <v>481</v>
      </c>
      <c r="E1721" s="134" t="s">
        <v>52</v>
      </c>
      <c r="F1721" s="39" t="s">
        <v>728</v>
      </c>
      <c r="G1721" s="39" t="s">
        <v>238</v>
      </c>
      <c r="H1721" s="52">
        <f t="shared" si="154"/>
        <v>-15000</v>
      </c>
      <c r="I1721" s="81">
        <f t="shared" si="155"/>
        <v>2.9761904761904763</v>
      </c>
      <c r="K1721" s="82" t="s">
        <v>615</v>
      </c>
      <c r="M1721" s="2">
        <v>504</v>
      </c>
    </row>
    <row r="1722" spans="1:13" s="82" customFormat="1" ht="12.75">
      <c r="A1722" s="46"/>
      <c r="B1722" s="245">
        <v>1500</v>
      </c>
      <c r="C1722" s="46" t="s">
        <v>38</v>
      </c>
      <c r="D1722" s="46" t="s">
        <v>481</v>
      </c>
      <c r="E1722" s="46" t="s">
        <v>52</v>
      </c>
      <c r="F1722" s="39" t="s">
        <v>729</v>
      </c>
      <c r="G1722" s="39" t="s">
        <v>238</v>
      </c>
      <c r="H1722" s="52">
        <f t="shared" si="154"/>
        <v>-16500</v>
      </c>
      <c r="I1722" s="81">
        <f t="shared" si="155"/>
        <v>2.9761904761904763</v>
      </c>
      <c r="K1722" s="82" t="s">
        <v>431</v>
      </c>
      <c r="M1722" s="2">
        <v>504</v>
      </c>
    </row>
    <row r="1723" spans="1:13" s="82" customFormat="1" ht="12.75">
      <c r="A1723" s="46"/>
      <c r="B1723" s="245">
        <v>1500</v>
      </c>
      <c r="C1723" s="134" t="s">
        <v>38</v>
      </c>
      <c r="D1723" s="134" t="s">
        <v>481</v>
      </c>
      <c r="E1723" s="134" t="s">
        <v>52</v>
      </c>
      <c r="F1723" s="39" t="s">
        <v>729</v>
      </c>
      <c r="G1723" s="39" t="s">
        <v>249</v>
      </c>
      <c r="H1723" s="52">
        <f t="shared" si="154"/>
        <v>-18000</v>
      </c>
      <c r="I1723" s="81">
        <f t="shared" si="155"/>
        <v>2.9761904761904763</v>
      </c>
      <c r="K1723" s="82" t="s">
        <v>431</v>
      </c>
      <c r="M1723" s="2">
        <v>504</v>
      </c>
    </row>
    <row r="1724" spans="1:13" s="82" customFormat="1" ht="12.75">
      <c r="A1724" s="48"/>
      <c r="B1724" s="245">
        <v>1500</v>
      </c>
      <c r="C1724" s="46" t="s">
        <v>38</v>
      </c>
      <c r="D1724" s="46" t="s">
        <v>481</v>
      </c>
      <c r="E1724" s="46" t="s">
        <v>52</v>
      </c>
      <c r="F1724" s="39" t="s">
        <v>729</v>
      </c>
      <c r="G1724" s="47" t="s">
        <v>307</v>
      </c>
      <c r="H1724" s="52">
        <f t="shared" si="154"/>
        <v>-19500</v>
      </c>
      <c r="I1724" s="81">
        <f t="shared" si="155"/>
        <v>2.9761904761904763</v>
      </c>
      <c r="J1724" s="49"/>
      <c r="K1724" s="49" t="s">
        <v>431</v>
      </c>
      <c r="L1724" s="49"/>
      <c r="M1724" s="2">
        <v>504</v>
      </c>
    </row>
    <row r="1725" spans="1:13" s="82" customFormat="1" ht="12.75">
      <c r="A1725" s="46"/>
      <c r="B1725" s="245">
        <v>1500</v>
      </c>
      <c r="C1725" s="46" t="s">
        <v>38</v>
      </c>
      <c r="D1725" s="46" t="s">
        <v>481</v>
      </c>
      <c r="E1725" s="46" t="s">
        <v>52</v>
      </c>
      <c r="F1725" s="39" t="s">
        <v>730</v>
      </c>
      <c r="G1725" s="39" t="s">
        <v>336</v>
      </c>
      <c r="H1725" s="52">
        <f t="shared" si="154"/>
        <v>-21000</v>
      </c>
      <c r="I1725" s="81">
        <f t="shared" si="155"/>
        <v>2.9761904761904763</v>
      </c>
      <c r="K1725" s="82" t="s">
        <v>615</v>
      </c>
      <c r="M1725" s="2">
        <v>504</v>
      </c>
    </row>
    <row r="1726" spans="1:13" s="82" customFormat="1" ht="12.75">
      <c r="A1726" s="46"/>
      <c r="B1726" s="245">
        <v>1500</v>
      </c>
      <c r="C1726" s="134" t="s">
        <v>38</v>
      </c>
      <c r="D1726" s="134" t="s">
        <v>481</v>
      </c>
      <c r="E1726" s="134" t="s">
        <v>52</v>
      </c>
      <c r="F1726" s="39" t="s">
        <v>730</v>
      </c>
      <c r="G1726" s="39" t="s">
        <v>313</v>
      </c>
      <c r="H1726" s="52">
        <f t="shared" si="154"/>
        <v>-22500</v>
      </c>
      <c r="I1726" s="81">
        <f t="shared" si="155"/>
        <v>2.9761904761904763</v>
      </c>
      <c r="K1726" s="82" t="s">
        <v>615</v>
      </c>
      <c r="M1726" s="2">
        <v>504</v>
      </c>
    </row>
    <row r="1727" spans="1:13" s="82" customFormat="1" ht="12.75">
      <c r="A1727" s="46"/>
      <c r="B1727" s="245">
        <v>1500</v>
      </c>
      <c r="C1727" s="46" t="s">
        <v>38</v>
      </c>
      <c r="D1727" s="46" t="s">
        <v>481</v>
      </c>
      <c r="E1727" s="46" t="s">
        <v>52</v>
      </c>
      <c r="F1727" s="39" t="s">
        <v>731</v>
      </c>
      <c r="G1727" s="39" t="s">
        <v>313</v>
      </c>
      <c r="H1727" s="52">
        <f t="shared" si="154"/>
        <v>-24000</v>
      </c>
      <c r="I1727" s="81">
        <f t="shared" si="155"/>
        <v>2.9761904761904763</v>
      </c>
      <c r="K1727" s="82" t="s">
        <v>615</v>
      </c>
      <c r="M1727" s="2">
        <v>504</v>
      </c>
    </row>
    <row r="1728" spans="1:13" s="82" customFormat="1" ht="12.75">
      <c r="A1728" s="46"/>
      <c r="B1728" s="245">
        <v>1500</v>
      </c>
      <c r="C1728" s="134" t="s">
        <v>38</v>
      </c>
      <c r="D1728" s="134" t="s">
        <v>481</v>
      </c>
      <c r="E1728" s="134" t="s">
        <v>52</v>
      </c>
      <c r="F1728" s="39" t="s">
        <v>731</v>
      </c>
      <c r="G1728" s="39" t="s">
        <v>315</v>
      </c>
      <c r="H1728" s="52">
        <f t="shared" si="154"/>
        <v>-25500</v>
      </c>
      <c r="I1728" s="81">
        <f t="shared" si="155"/>
        <v>2.9761904761904763</v>
      </c>
      <c r="K1728" s="82" t="s">
        <v>615</v>
      </c>
      <c r="M1728" s="2">
        <v>504</v>
      </c>
    </row>
    <row r="1729" spans="1:13" s="82" customFormat="1" ht="12.75">
      <c r="A1729" s="1"/>
      <c r="B1729" s="245">
        <v>1500</v>
      </c>
      <c r="C1729" s="66" t="s">
        <v>38</v>
      </c>
      <c r="D1729" s="10" t="s">
        <v>481</v>
      </c>
      <c r="E1729" s="66" t="s">
        <v>52</v>
      </c>
      <c r="F1729" s="47" t="s">
        <v>732</v>
      </c>
      <c r="G1729" s="47" t="s">
        <v>238</v>
      </c>
      <c r="H1729" s="52">
        <f t="shared" si="154"/>
        <v>-27000</v>
      </c>
      <c r="I1729" s="81">
        <f t="shared" si="155"/>
        <v>2.9761904761904763</v>
      </c>
      <c r="J1729" s="50"/>
      <c r="K1729" s="49" t="s">
        <v>430</v>
      </c>
      <c r="L1729" s="50"/>
      <c r="M1729" s="2">
        <v>504</v>
      </c>
    </row>
    <row r="1730" spans="1:13" s="82" customFormat="1" ht="12.75">
      <c r="A1730" s="1"/>
      <c r="B1730" s="245">
        <v>1500</v>
      </c>
      <c r="C1730" s="1" t="s">
        <v>38</v>
      </c>
      <c r="D1730" s="10" t="s">
        <v>481</v>
      </c>
      <c r="E1730" s="48" t="s">
        <v>52</v>
      </c>
      <c r="F1730" s="47" t="s">
        <v>732</v>
      </c>
      <c r="G1730" s="47" t="s">
        <v>249</v>
      </c>
      <c r="H1730" s="52">
        <f t="shared" si="154"/>
        <v>-28500</v>
      </c>
      <c r="I1730" s="81">
        <f t="shared" si="155"/>
        <v>2.9761904761904763</v>
      </c>
      <c r="J1730"/>
      <c r="K1730" s="49" t="s">
        <v>430</v>
      </c>
      <c r="L1730"/>
      <c r="M1730" s="2">
        <v>504</v>
      </c>
    </row>
    <row r="1731" spans="1:13" s="82" customFormat="1" ht="12.75">
      <c r="A1731" s="1"/>
      <c r="B1731" s="245">
        <v>1500</v>
      </c>
      <c r="C1731" s="48" t="s">
        <v>38</v>
      </c>
      <c r="D1731" s="10" t="s">
        <v>481</v>
      </c>
      <c r="E1731" s="48" t="s">
        <v>52</v>
      </c>
      <c r="F1731" s="47" t="s">
        <v>734</v>
      </c>
      <c r="G1731" s="47" t="s">
        <v>315</v>
      </c>
      <c r="H1731" s="52">
        <f t="shared" si="154"/>
        <v>-30000</v>
      </c>
      <c r="I1731" s="81">
        <f t="shared" si="155"/>
        <v>2.9761904761904763</v>
      </c>
      <c r="J1731"/>
      <c r="K1731" s="49" t="s">
        <v>430</v>
      </c>
      <c r="L1731"/>
      <c r="M1731" s="2">
        <v>504</v>
      </c>
    </row>
    <row r="1732" spans="1:13" s="82" customFormat="1" ht="12.75">
      <c r="A1732" s="10"/>
      <c r="B1732" s="245">
        <v>1500</v>
      </c>
      <c r="C1732" s="46" t="s">
        <v>38</v>
      </c>
      <c r="D1732" s="46" t="s">
        <v>481</v>
      </c>
      <c r="E1732" s="46" t="s">
        <v>52</v>
      </c>
      <c r="F1732" s="39" t="s">
        <v>736</v>
      </c>
      <c r="G1732" s="39" t="s">
        <v>118</v>
      </c>
      <c r="H1732" s="52">
        <f t="shared" si="154"/>
        <v>-31500</v>
      </c>
      <c r="I1732" s="81">
        <f t="shared" si="155"/>
        <v>2.9761904761904763</v>
      </c>
      <c r="J1732" s="13"/>
      <c r="K1732" s="82" t="s">
        <v>615</v>
      </c>
      <c r="L1732" s="13"/>
      <c r="M1732" s="2">
        <v>504</v>
      </c>
    </row>
    <row r="1733" spans="1:13" s="13" customFormat="1" ht="12.75">
      <c r="A1733" s="46"/>
      <c r="B1733" s="245">
        <v>1500</v>
      </c>
      <c r="C1733" s="46" t="s">
        <v>38</v>
      </c>
      <c r="D1733" s="46" t="s">
        <v>481</v>
      </c>
      <c r="E1733" s="46" t="s">
        <v>52</v>
      </c>
      <c r="F1733" s="39" t="s">
        <v>736</v>
      </c>
      <c r="G1733" s="39" t="s">
        <v>73</v>
      </c>
      <c r="H1733" s="52">
        <f t="shared" si="154"/>
        <v>-33000</v>
      </c>
      <c r="I1733" s="81">
        <f t="shared" si="155"/>
        <v>2.9761904761904763</v>
      </c>
      <c r="J1733" s="82"/>
      <c r="K1733" s="82" t="s">
        <v>615</v>
      </c>
      <c r="L1733" s="82"/>
      <c r="M1733" s="2">
        <v>504</v>
      </c>
    </row>
    <row r="1734" spans="1:13" s="107" customFormat="1" ht="12.75">
      <c r="A1734" s="46"/>
      <c r="B1734" s="245">
        <v>1500</v>
      </c>
      <c r="C1734" s="46" t="s">
        <v>38</v>
      </c>
      <c r="D1734" s="46" t="s">
        <v>481</v>
      </c>
      <c r="E1734" s="46" t="s">
        <v>52</v>
      </c>
      <c r="F1734" s="39" t="s">
        <v>736</v>
      </c>
      <c r="G1734" s="39" t="s">
        <v>89</v>
      </c>
      <c r="H1734" s="52">
        <f t="shared" si="154"/>
        <v>-34500</v>
      </c>
      <c r="I1734" s="81">
        <f t="shared" si="155"/>
        <v>2.9761904761904763</v>
      </c>
      <c r="J1734" s="82"/>
      <c r="K1734" s="82" t="s">
        <v>615</v>
      </c>
      <c r="L1734" s="82"/>
      <c r="M1734" s="2">
        <v>504</v>
      </c>
    </row>
    <row r="1735" spans="1:13" s="82" customFormat="1" ht="12.75">
      <c r="A1735" s="77"/>
      <c r="B1735" s="466">
        <f>SUM(B1712:B1734)</f>
        <v>34500</v>
      </c>
      <c r="C1735" s="77" t="s">
        <v>52</v>
      </c>
      <c r="D1735" s="77"/>
      <c r="E1735" s="77"/>
      <c r="F1735" s="93"/>
      <c r="G1735" s="93"/>
      <c r="H1735" s="105">
        <v>0</v>
      </c>
      <c r="I1735" s="106">
        <f t="shared" si="155"/>
        <v>68.45238095238095</v>
      </c>
      <c r="J1735" s="107"/>
      <c r="K1735" s="107"/>
      <c r="L1735" s="107"/>
      <c r="M1735" s="2">
        <v>504</v>
      </c>
    </row>
    <row r="1736" spans="1:13" s="82" customFormat="1" ht="12.75">
      <c r="A1736" s="46"/>
      <c r="B1736" s="245"/>
      <c r="C1736" s="46"/>
      <c r="D1736" s="46"/>
      <c r="E1736" s="46"/>
      <c r="F1736" s="39"/>
      <c r="G1736" s="39"/>
      <c r="H1736" s="52">
        <f t="shared" si="154"/>
        <v>0</v>
      </c>
      <c r="I1736" s="81">
        <f t="shared" si="155"/>
        <v>0</v>
      </c>
      <c r="M1736" s="2">
        <v>504</v>
      </c>
    </row>
    <row r="1737" spans="1:13" s="82" customFormat="1" ht="12.75">
      <c r="A1737" s="46"/>
      <c r="B1737" s="245"/>
      <c r="C1737" s="46"/>
      <c r="D1737" s="46"/>
      <c r="E1737" s="46"/>
      <c r="F1737" s="39"/>
      <c r="G1737" s="39"/>
      <c r="H1737" s="52">
        <f t="shared" si="154"/>
        <v>0</v>
      </c>
      <c r="I1737" s="81">
        <f t="shared" si="155"/>
        <v>0</v>
      </c>
      <c r="M1737" s="2">
        <v>504</v>
      </c>
    </row>
    <row r="1738" spans="1:13" s="82" customFormat="1" ht="12.75">
      <c r="A1738" s="46"/>
      <c r="B1738" s="245">
        <v>10000</v>
      </c>
      <c r="C1738" s="46" t="s">
        <v>39</v>
      </c>
      <c r="D1738" s="46" t="s">
        <v>481</v>
      </c>
      <c r="E1738" s="46" t="s">
        <v>453</v>
      </c>
      <c r="F1738" s="39" t="s">
        <v>723</v>
      </c>
      <c r="G1738" s="39" t="s">
        <v>724</v>
      </c>
      <c r="H1738" s="52">
        <f t="shared" si="154"/>
        <v>-10000</v>
      </c>
      <c r="I1738" s="81">
        <f t="shared" si="155"/>
        <v>19.841269841269842</v>
      </c>
      <c r="K1738" s="82" t="s">
        <v>615</v>
      </c>
      <c r="M1738" s="2">
        <v>504</v>
      </c>
    </row>
    <row r="1739" spans="1:13" s="82" customFormat="1" ht="12.75">
      <c r="A1739" s="46"/>
      <c r="B1739" s="245">
        <v>10000</v>
      </c>
      <c r="C1739" s="46" t="s">
        <v>39</v>
      </c>
      <c r="D1739" s="46" t="s">
        <v>481</v>
      </c>
      <c r="E1739" s="46" t="s">
        <v>453</v>
      </c>
      <c r="F1739" s="39" t="s">
        <v>725</v>
      </c>
      <c r="G1739" s="39" t="s">
        <v>14</v>
      </c>
      <c r="H1739" s="52">
        <f t="shared" si="154"/>
        <v>-20000</v>
      </c>
      <c r="I1739" s="81">
        <f t="shared" si="155"/>
        <v>19.841269841269842</v>
      </c>
      <c r="K1739" s="82" t="s">
        <v>430</v>
      </c>
      <c r="M1739" s="2">
        <v>504</v>
      </c>
    </row>
    <row r="1740" spans="1:13" s="82" customFormat="1" ht="12.75">
      <c r="A1740" s="46"/>
      <c r="B1740" s="245">
        <v>10000</v>
      </c>
      <c r="C1740" s="46" t="s">
        <v>39</v>
      </c>
      <c r="D1740" s="46" t="s">
        <v>481</v>
      </c>
      <c r="E1740" s="46" t="s">
        <v>453</v>
      </c>
      <c r="F1740" s="39" t="s">
        <v>726</v>
      </c>
      <c r="G1740" s="39" t="s">
        <v>73</v>
      </c>
      <c r="H1740" s="52">
        <f t="shared" si="154"/>
        <v>-30000</v>
      </c>
      <c r="I1740" s="81">
        <f t="shared" si="155"/>
        <v>19.841269841269842</v>
      </c>
      <c r="K1740" s="82" t="s">
        <v>643</v>
      </c>
      <c r="M1740" s="2">
        <v>504</v>
      </c>
    </row>
    <row r="1741" spans="1:13" s="82" customFormat="1" ht="12.75">
      <c r="A1741" s="46"/>
      <c r="B1741" s="245">
        <v>10000</v>
      </c>
      <c r="C1741" s="46" t="s">
        <v>39</v>
      </c>
      <c r="D1741" s="46" t="s">
        <v>481</v>
      </c>
      <c r="E1741" s="46" t="s">
        <v>453</v>
      </c>
      <c r="F1741" s="39" t="s">
        <v>727</v>
      </c>
      <c r="G1741" s="39" t="s">
        <v>123</v>
      </c>
      <c r="H1741" s="52">
        <f t="shared" si="154"/>
        <v>-40000</v>
      </c>
      <c r="I1741" s="81">
        <f t="shared" si="155"/>
        <v>19.841269841269842</v>
      </c>
      <c r="K1741" s="82" t="s">
        <v>615</v>
      </c>
      <c r="M1741" s="2">
        <v>504</v>
      </c>
    </row>
    <row r="1742" spans="1:13" s="82" customFormat="1" ht="12.75">
      <c r="A1742" s="46"/>
      <c r="B1742" s="245">
        <v>10000</v>
      </c>
      <c r="C1742" s="46" t="s">
        <v>39</v>
      </c>
      <c r="D1742" s="46" t="s">
        <v>481</v>
      </c>
      <c r="E1742" s="46" t="s">
        <v>453</v>
      </c>
      <c r="F1742" s="39" t="s">
        <v>727</v>
      </c>
      <c r="G1742" s="39" t="s">
        <v>224</v>
      </c>
      <c r="H1742" s="52">
        <f t="shared" si="154"/>
        <v>-50000</v>
      </c>
      <c r="I1742" s="81">
        <f t="shared" si="155"/>
        <v>19.841269841269842</v>
      </c>
      <c r="K1742" s="82" t="s">
        <v>615</v>
      </c>
      <c r="M1742" s="2">
        <v>504</v>
      </c>
    </row>
    <row r="1743" spans="1:13" s="82" customFormat="1" ht="12.75">
      <c r="A1743" s="46"/>
      <c r="B1743" s="245">
        <v>10000</v>
      </c>
      <c r="C1743" s="46" t="s">
        <v>39</v>
      </c>
      <c r="D1743" s="46" t="s">
        <v>481</v>
      </c>
      <c r="E1743" s="46" t="s">
        <v>453</v>
      </c>
      <c r="F1743" s="39" t="s">
        <v>728</v>
      </c>
      <c r="G1743" s="39" t="s">
        <v>236</v>
      </c>
      <c r="H1743" s="52">
        <f t="shared" si="154"/>
        <v>-60000</v>
      </c>
      <c r="I1743" s="81">
        <f t="shared" si="155"/>
        <v>19.841269841269842</v>
      </c>
      <c r="K1743" s="82" t="s">
        <v>615</v>
      </c>
      <c r="M1743" s="2">
        <v>504</v>
      </c>
    </row>
    <row r="1744" spans="1:13" s="82" customFormat="1" ht="12.75">
      <c r="A1744" s="46"/>
      <c r="B1744" s="245">
        <v>10000</v>
      </c>
      <c r="C1744" s="46" t="s">
        <v>39</v>
      </c>
      <c r="D1744" s="46" t="s">
        <v>481</v>
      </c>
      <c r="E1744" s="46" t="s">
        <v>453</v>
      </c>
      <c r="F1744" s="39" t="s">
        <v>729</v>
      </c>
      <c r="G1744" s="39" t="s">
        <v>238</v>
      </c>
      <c r="H1744" s="52">
        <f t="shared" si="154"/>
        <v>-70000</v>
      </c>
      <c r="I1744" s="81">
        <f t="shared" si="155"/>
        <v>19.841269841269842</v>
      </c>
      <c r="K1744" s="82" t="s">
        <v>431</v>
      </c>
      <c r="M1744" s="2">
        <v>504</v>
      </c>
    </row>
    <row r="1745" spans="1:13" s="82" customFormat="1" ht="12.75">
      <c r="A1745" s="48"/>
      <c r="B1745" s="245">
        <v>10000</v>
      </c>
      <c r="C1745" s="46" t="s">
        <v>39</v>
      </c>
      <c r="D1745" s="46" t="s">
        <v>481</v>
      </c>
      <c r="E1745" s="46" t="s">
        <v>453</v>
      </c>
      <c r="F1745" s="39" t="s">
        <v>729</v>
      </c>
      <c r="G1745" s="39" t="s">
        <v>249</v>
      </c>
      <c r="H1745" s="52">
        <f t="shared" si="154"/>
        <v>-80000</v>
      </c>
      <c r="I1745" s="81">
        <f t="shared" si="155"/>
        <v>19.841269841269842</v>
      </c>
      <c r="J1745" s="49"/>
      <c r="K1745" s="49" t="s">
        <v>431</v>
      </c>
      <c r="L1745" s="49"/>
      <c r="M1745" s="2">
        <v>504</v>
      </c>
    </row>
    <row r="1746" spans="1:13" s="82" customFormat="1" ht="12.75">
      <c r="A1746" s="46"/>
      <c r="B1746" s="245">
        <v>10000</v>
      </c>
      <c r="C1746" s="46" t="s">
        <v>39</v>
      </c>
      <c r="D1746" s="46" t="s">
        <v>481</v>
      </c>
      <c r="E1746" s="46" t="s">
        <v>453</v>
      </c>
      <c r="F1746" s="39" t="s">
        <v>730</v>
      </c>
      <c r="G1746" s="39" t="s">
        <v>336</v>
      </c>
      <c r="H1746" s="52">
        <f t="shared" si="154"/>
        <v>-90000</v>
      </c>
      <c r="I1746" s="81">
        <f t="shared" si="155"/>
        <v>19.841269841269842</v>
      </c>
      <c r="K1746" s="82" t="s">
        <v>615</v>
      </c>
      <c r="M1746" s="2">
        <v>504</v>
      </c>
    </row>
    <row r="1747" spans="1:13" ht="12.75">
      <c r="A1747" s="46"/>
      <c r="B1747" s="245">
        <v>10000</v>
      </c>
      <c r="C1747" s="46" t="s">
        <v>39</v>
      </c>
      <c r="D1747" s="46" t="s">
        <v>481</v>
      </c>
      <c r="E1747" s="46" t="s">
        <v>453</v>
      </c>
      <c r="F1747" s="39" t="s">
        <v>731</v>
      </c>
      <c r="G1747" s="39" t="s">
        <v>313</v>
      </c>
      <c r="H1747" s="52">
        <f t="shared" si="154"/>
        <v>-100000</v>
      </c>
      <c r="I1747" s="81">
        <f t="shared" si="155"/>
        <v>19.841269841269842</v>
      </c>
      <c r="J1747" s="82"/>
      <c r="K1747" s="82" t="s">
        <v>615</v>
      </c>
      <c r="L1747" s="82"/>
      <c r="M1747" s="2">
        <v>504</v>
      </c>
    </row>
    <row r="1748" spans="1:13" s="82" customFormat="1" ht="12.75">
      <c r="A1748" s="1"/>
      <c r="B1748" s="245">
        <v>10000</v>
      </c>
      <c r="C1748" s="1" t="s">
        <v>39</v>
      </c>
      <c r="D1748" s="10" t="s">
        <v>481</v>
      </c>
      <c r="E1748" s="1" t="s">
        <v>453</v>
      </c>
      <c r="F1748" s="47" t="s">
        <v>732</v>
      </c>
      <c r="G1748" s="47" t="s">
        <v>238</v>
      </c>
      <c r="H1748" s="52">
        <f aca="true" t="shared" si="156" ref="H1748:H1787">H1747-B1748</f>
        <v>-110000</v>
      </c>
      <c r="I1748" s="81">
        <f aca="true" t="shared" si="157" ref="I1748:I1811">+B1748/M1748</f>
        <v>19.841269841269842</v>
      </c>
      <c r="J1748"/>
      <c r="K1748" s="49" t="s">
        <v>430</v>
      </c>
      <c r="L1748"/>
      <c r="M1748" s="2">
        <v>504</v>
      </c>
    </row>
    <row r="1749" spans="1:13" s="82" customFormat="1" ht="12.75">
      <c r="A1749" s="10"/>
      <c r="B1749" s="245">
        <v>10000</v>
      </c>
      <c r="C1749" s="10" t="s">
        <v>39</v>
      </c>
      <c r="D1749" s="10" t="s">
        <v>481</v>
      </c>
      <c r="E1749" s="46" t="s">
        <v>453</v>
      </c>
      <c r="F1749" s="39" t="s">
        <v>736</v>
      </c>
      <c r="G1749" s="39" t="s">
        <v>118</v>
      </c>
      <c r="H1749" s="52">
        <f t="shared" si="156"/>
        <v>-120000</v>
      </c>
      <c r="I1749" s="81">
        <f t="shared" si="157"/>
        <v>19.841269841269842</v>
      </c>
      <c r="J1749" s="13"/>
      <c r="K1749" s="82" t="s">
        <v>615</v>
      </c>
      <c r="L1749" s="13"/>
      <c r="M1749" s="2">
        <v>504</v>
      </c>
    </row>
    <row r="1750" spans="1:13" s="107" customFormat="1" ht="12.75">
      <c r="A1750" s="10"/>
      <c r="B1750" s="245">
        <v>10000</v>
      </c>
      <c r="C1750" s="46" t="s">
        <v>39</v>
      </c>
      <c r="D1750" s="46" t="s">
        <v>481</v>
      </c>
      <c r="E1750" s="46" t="s">
        <v>453</v>
      </c>
      <c r="F1750" s="39" t="s">
        <v>736</v>
      </c>
      <c r="G1750" s="39" t="s">
        <v>73</v>
      </c>
      <c r="H1750" s="52">
        <f t="shared" si="156"/>
        <v>-130000</v>
      </c>
      <c r="I1750" s="81">
        <f t="shared" si="157"/>
        <v>19.841269841269842</v>
      </c>
      <c r="J1750" s="13"/>
      <c r="K1750" s="82" t="s">
        <v>615</v>
      </c>
      <c r="L1750" s="13"/>
      <c r="M1750" s="2">
        <v>504</v>
      </c>
    </row>
    <row r="1751" spans="1:13" s="82" customFormat="1" ht="12.75">
      <c r="A1751" s="75"/>
      <c r="B1751" s="466">
        <f>SUM(B1738:B1750)</f>
        <v>130000</v>
      </c>
      <c r="C1751" s="77" t="s">
        <v>39</v>
      </c>
      <c r="D1751" s="77"/>
      <c r="E1751" s="77"/>
      <c r="F1751" s="93"/>
      <c r="G1751" s="93"/>
      <c r="H1751" s="105">
        <v>0</v>
      </c>
      <c r="I1751" s="106">
        <f t="shared" si="157"/>
        <v>257.93650793650795</v>
      </c>
      <c r="J1751" s="80"/>
      <c r="K1751" s="107"/>
      <c r="L1751" s="80"/>
      <c r="M1751" s="2">
        <v>504</v>
      </c>
    </row>
    <row r="1752" spans="1:13" s="82" customFormat="1" ht="12.75">
      <c r="A1752" s="46"/>
      <c r="B1752" s="245"/>
      <c r="C1752" s="46"/>
      <c r="D1752" s="46"/>
      <c r="E1752" s="46"/>
      <c r="F1752" s="39"/>
      <c r="G1752" s="39"/>
      <c r="H1752" s="52">
        <f t="shared" si="156"/>
        <v>0</v>
      </c>
      <c r="I1752" s="81">
        <f t="shared" si="157"/>
        <v>0</v>
      </c>
      <c r="M1752" s="2">
        <v>504</v>
      </c>
    </row>
    <row r="1753" spans="1:13" s="82" customFormat="1" ht="12.75">
      <c r="A1753" s="46"/>
      <c r="B1753" s="245"/>
      <c r="C1753" s="46"/>
      <c r="D1753" s="46"/>
      <c r="E1753" s="46"/>
      <c r="F1753" s="39"/>
      <c r="G1753" s="39"/>
      <c r="H1753" s="52">
        <f t="shared" si="156"/>
        <v>0</v>
      </c>
      <c r="I1753" s="81">
        <f t="shared" si="157"/>
        <v>0</v>
      </c>
      <c r="M1753" s="2">
        <v>504</v>
      </c>
    </row>
    <row r="1754" spans="1:13" s="82" customFormat="1" ht="12.75">
      <c r="A1754" s="46"/>
      <c r="B1754" s="245">
        <v>2000</v>
      </c>
      <c r="C1754" s="46" t="s">
        <v>41</v>
      </c>
      <c r="D1754" s="46" t="s">
        <v>481</v>
      </c>
      <c r="E1754" s="46" t="s">
        <v>453</v>
      </c>
      <c r="F1754" s="39" t="s">
        <v>723</v>
      </c>
      <c r="G1754" s="39" t="s">
        <v>724</v>
      </c>
      <c r="H1754" s="52">
        <f t="shared" si="156"/>
        <v>-2000</v>
      </c>
      <c r="I1754" s="81">
        <f t="shared" si="157"/>
        <v>3.9682539682539684</v>
      </c>
      <c r="K1754" s="82" t="s">
        <v>615</v>
      </c>
      <c r="M1754" s="2">
        <v>504</v>
      </c>
    </row>
    <row r="1755" spans="1:13" s="82" customFormat="1" ht="12.75">
      <c r="A1755" s="46"/>
      <c r="B1755" s="245">
        <v>2000</v>
      </c>
      <c r="C1755" s="46" t="s">
        <v>41</v>
      </c>
      <c r="D1755" s="46" t="s">
        <v>481</v>
      </c>
      <c r="E1755" s="46" t="s">
        <v>453</v>
      </c>
      <c r="F1755" s="39" t="s">
        <v>723</v>
      </c>
      <c r="G1755" s="39" t="s">
        <v>14</v>
      </c>
      <c r="H1755" s="52">
        <f t="shared" si="156"/>
        <v>-4000</v>
      </c>
      <c r="I1755" s="81">
        <f t="shared" si="157"/>
        <v>3.9682539682539684</v>
      </c>
      <c r="K1755" s="82" t="s">
        <v>615</v>
      </c>
      <c r="M1755" s="2">
        <v>504</v>
      </c>
    </row>
    <row r="1756" spans="1:13" s="82" customFormat="1" ht="12.75">
      <c r="A1756" s="46"/>
      <c r="B1756" s="245">
        <v>2000</v>
      </c>
      <c r="C1756" s="46" t="s">
        <v>41</v>
      </c>
      <c r="D1756" s="46" t="s">
        <v>481</v>
      </c>
      <c r="E1756" s="46" t="s">
        <v>453</v>
      </c>
      <c r="F1756" s="39" t="s">
        <v>725</v>
      </c>
      <c r="G1756" s="39" t="s">
        <v>14</v>
      </c>
      <c r="H1756" s="52">
        <f t="shared" si="156"/>
        <v>-6000</v>
      </c>
      <c r="I1756" s="81">
        <f t="shared" si="157"/>
        <v>3.9682539682539684</v>
      </c>
      <c r="K1756" s="82" t="s">
        <v>430</v>
      </c>
      <c r="M1756" s="2">
        <v>504</v>
      </c>
    </row>
    <row r="1757" spans="1:13" s="13" customFormat="1" ht="12.75">
      <c r="A1757" s="46"/>
      <c r="B1757" s="245">
        <v>2000</v>
      </c>
      <c r="C1757" s="46" t="s">
        <v>41</v>
      </c>
      <c r="D1757" s="46" t="s">
        <v>481</v>
      </c>
      <c r="E1757" s="46" t="s">
        <v>453</v>
      </c>
      <c r="F1757" s="39" t="s">
        <v>725</v>
      </c>
      <c r="G1757" s="39" t="s">
        <v>19</v>
      </c>
      <c r="H1757" s="52">
        <f t="shared" si="156"/>
        <v>-8000</v>
      </c>
      <c r="I1757" s="81">
        <f t="shared" si="157"/>
        <v>3.9682539682539684</v>
      </c>
      <c r="J1757" s="82"/>
      <c r="K1757" s="82" t="s">
        <v>430</v>
      </c>
      <c r="L1757" s="82"/>
      <c r="M1757" s="2">
        <v>504</v>
      </c>
    </row>
    <row r="1758" spans="1:13" s="13" customFormat="1" ht="12.75">
      <c r="A1758" s="46"/>
      <c r="B1758" s="245">
        <v>2000</v>
      </c>
      <c r="C1758" s="46" t="s">
        <v>41</v>
      </c>
      <c r="D1758" s="46" t="s">
        <v>481</v>
      </c>
      <c r="E1758" s="46" t="s">
        <v>453</v>
      </c>
      <c r="F1758" s="39" t="s">
        <v>726</v>
      </c>
      <c r="G1758" s="39" t="s">
        <v>73</v>
      </c>
      <c r="H1758" s="52">
        <f t="shared" si="156"/>
        <v>-10000</v>
      </c>
      <c r="I1758" s="81">
        <f t="shared" si="157"/>
        <v>3.9682539682539684</v>
      </c>
      <c r="J1758" s="82"/>
      <c r="K1758" s="82" t="s">
        <v>643</v>
      </c>
      <c r="L1758" s="82"/>
      <c r="M1758" s="2">
        <v>504</v>
      </c>
    </row>
    <row r="1759" spans="1:13" s="13" customFormat="1" ht="12.75">
      <c r="A1759" s="46"/>
      <c r="B1759" s="245">
        <v>2000</v>
      </c>
      <c r="C1759" s="46" t="s">
        <v>41</v>
      </c>
      <c r="D1759" s="46" t="s">
        <v>481</v>
      </c>
      <c r="E1759" s="46" t="s">
        <v>453</v>
      </c>
      <c r="F1759" s="39" t="s">
        <v>726</v>
      </c>
      <c r="G1759" s="39" t="s">
        <v>89</v>
      </c>
      <c r="H1759" s="52">
        <f t="shared" si="156"/>
        <v>-12000</v>
      </c>
      <c r="I1759" s="81">
        <f t="shared" si="157"/>
        <v>3.9682539682539684</v>
      </c>
      <c r="J1759" s="82"/>
      <c r="K1759" s="82" t="s">
        <v>643</v>
      </c>
      <c r="L1759" s="82"/>
      <c r="M1759" s="2">
        <v>504</v>
      </c>
    </row>
    <row r="1760" spans="1:13" s="82" customFormat="1" ht="12.75">
      <c r="A1760" s="46"/>
      <c r="B1760" s="245">
        <v>2000</v>
      </c>
      <c r="C1760" s="46" t="s">
        <v>41</v>
      </c>
      <c r="D1760" s="46" t="s">
        <v>481</v>
      </c>
      <c r="E1760" s="46" t="s">
        <v>453</v>
      </c>
      <c r="F1760" s="39" t="s">
        <v>727</v>
      </c>
      <c r="G1760" s="39" t="s">
        <v>123</v>
      </c>
      <c r="H1760" s="52">
        <f t="shared" si="156"/>
        <v>-14000</v>
      </c>
      <c r="I1760" s="81">
        <f t="shared" si="157"/>
        <v>3.9682539682539684</v>
      </c>
      <c r="K1760" s="82" t="s">
        <v>615</v>
      </c>
      <c r="M1760" s="2">
        <v>504</v>
      </c>
    </row>
    <row r="1761" spans="1:13" s="82" customFormat="1" ht="12.75">
      <c r="A1761" s="46"/>
      <c r="B1761" s="245">
        <v>2000</v>
      </c>
      <c r="C1761" s="46" t="s">
        <v>41</v>
      </c>
      <c r="D1761" s="46" t="s">
        <v>481</v>
      </c>
      <c r="E1761" s="46" t="s">
        <v>453</v>
      </c>
      <c r="F1761" s="39" t="s">
        <v>727</v>
      </c>
      <c r="G1761" s="39" t="s">
        <v>224</v>
      </c>
      <c r="H1761" s="52">
        <f t="shared" si="156"/>
        <v>-16000</v>
      </c>
      <c r="I1761" s="81">
        <f t="shared" si="157"/>
        <v>3.9682539682539684</v>
      </c>
      <c r="K1761" s="82" t="s">
        <v>615</v>
      </c>
      <c r="M1761" s="2">
        <v>504</v>
      </c>
    </row>
    <row r="1762" spans="1:13" s="13" customFormat="1" ht="12.75">
      <c r="A1762" s="46"/>
      <c r="B1762" s="245">
        <v>2000</v>
      </c>
      <c r="C1762" s="46" t="s">
        <v>41</v>
      </c>
      <c r="D1762" s="46" t="s">
        <v>481</v>
      </c>
      <c r="E1762" s="46" t="s">
        <v>453</v>
      </c>
      <c r="F1762" s="39" t="s">
        <v>728</v>
      </c>
      <c r="G1762" s="39" t="s">
        <v>236</v>
      </c>
      <c r="H1762" s="52">
        <f t="shared" si="156"/>
        <v>-18000</v>
      </c>
      <c r="I1762" s="81">
        <f t="shared" si="157"/>
        <v>3.9682539682539684</v>
      </c>
      <c r="J1762" s="82"/>
      <c r="K1762" s="82" t="s">
        <v>615</v>
      </c>
      <c r="L1762" s="82"/>
      <c r="M1762" s="2">
        <v>504</v>
      </c>
    </row>
    <row r="1763" spans="1:13" s="13" customFormat="1" ht="12.75">
      <c r="A1763" s="46"/>
      <c r="B1763" s="245">
        <v>2000</v>
      </c>
      <c r="C1763" s="46" t="s">
        <v>41</v>
      </c>
      <c r="D1763" s="46" t="s">
        <v>481</v>
      </c>
      <c r="E1763" s="46" t="s">
        <v>453</v>
      </c>
      <c r="F1763" s="39" t="s">
        <v>728</v>
      </c>
      <c r="G1763" s="39" t="s">
        <v>238</v>
      </c>
      <c r="H1763" s="52">
        <f t="shared" si="156"/>
        <v>-20000</v>
      </c>
      <c r="I1763" s="81">
        <f t="shared" si="157"/>
        <v>3.9682539682539684</v>
      </c>
      <c r="J1763" s="82"/>
      <c r="K1763" s="82" t="s">
        <v>615</v>
      </c>
      <c r="L1763" s="82"/>
      <c r="M1763" s="2">
        <v>504</v>
      </c>
    </row>
    <row r="1764" spans="1:13" s="13" customFormat="1" ht="12.75">
      <c r="A1764" s="46"/>
      <c r="B1764" s="245">
        <v>2000</v>
      </c>
      <c r="C1764" s="46" t="s">
        <v>41</v>
      </c>
      <c r="D1764" s="46" t="s">
        <v>481</v>
      </c>
      <c r="E1764" s="46" t="s">
        <v>453</v>
      </c>
      <c r="F1764" s="39" t="s">
        <v>729</v>
      </c>
      <c r="G1764" s="39" t="s">
        <v>238</v>
      </c>
      <c r="H1764" s="52">
        <f t="shared" si="156"/>
        <v>-22000</v>
      </c>
      <c r="I1764" s="81">
        <f t="shared" si="157"/>
        <v>3.9682539682539684</v>
      </c>
      <c r="J1764" s="82"/>
      <c r="K1764" s="82" t="s">
        <v>431</v>
      </c>
      <c r="L1764" s="82"/>
      <c r="M1764" s="2">
        <v>504</v>
      </c>
    </row>
    <row r="1765" spans="1:13" s="13" customFormat="1" ht="12.75">
      <c r="A1765" s="46"/>
      <c r="B1765" s="245">
        <v>2000</v>
      </c>
      <c r="C1765" s="46" t="s">
        <v>41</v>
      </c>
      <c r="D1765" s="46" t="s">
        <v>481</v>
      </c>
      <c r="E1765" s="46" t="s">
        <v>453</v>
      </c>
      <c r="F1765" s="39" t="s">
        <v>729</v>
      </c>
      <c r="G1765" s="39" t="s">
        <v>249</v>
      </c>
      <c r="H1765" s="52">
        <f t="shared" si="156"/>
        <v>-24000</v>
      </c>
      <c r="I1765" s="81">
        <f t="shared" si="157"/>
        <v>3.9682539682539684</v>
      </c>
      <c r="J1765" s="82"/>
      <c r="K1765" s="82" t="s">
        <v>431</v>
      </c>
      <c r="L1765" s="82"/>
      <c r="M1765" s="2">
        <v>504</v>
      </c>
    </row>
    <row r="1766" spans="1:13" s="82" customFormat="1" ht="12.75">
      <c r="A1766" s="48"/>
      <c r="B1766" s="245">
        <v>2000</v>
      </c>
      <c r="C1766" s="46" t="s">
        <v>41</v>
      </c>
      <c r="D1766" s="46" t="s">
        <v>481</v>
      </c>
      <c r="E1766" s="46" t="s">
        <v>453</v>
      </c>
      <c r="F1766" s="39" t="s">
        <v>729</v>
      </c>
      <c r="G1766" s="47" t="s">
        <v>307</v>
      </c>
      <c r="H1766" s="52">
        <f t="shared" si="156"/>
        <v>-26000</v>
      </c>
      <c r="I1766" s="81">
        <f t="shared" si="157"/>
        <v>3.9682539682539684</v>
      </c>
      <c r="J1766" s="49"/>
      <c r="K1766" s="49" t="s">
        <v>431</v>
      </c>
      <c r="L1766" s="49"/>
      <c r="M1766" s="2">
        <v>504</v>
      </c>
    </row>
    <row r="1767" spans="1:13" s="82" customFormat="1" ht="12.75">
      <c r="A1767" s="46"/>
      <c r="B1767" s="245">
        <v>2000</v>
      </c>
      <c r="C1767" s="46" t="s">
        <v>41</v>
      </c>
      <c r="D1767" s="46" t="s">
        <v>481</v>
      </c>
      <c r="E1767" s="46" t="s">
        <v>453</v>
      </c>
      <c r="F1767" s="39" t="s">
        <v>730</v>
      </c>
      <c r="G1767" s="39" t="s">
        <v>336</v>
      </c>
      <c r="H1767" s="52">
        <f t="shared" si="156"/>
        <v>-28000</v>
      </c>
      <c r="I1767" s="81">
        <f t="shared" si="157"/>
        <v>3.9682539682539684</v>
      </c>
      <c r="K1767" s="82" t="s">
        <v>615</v>
      </c>
      <c r="M1767" s="2">
        <v>504</v>
      </c>
    </row>
    <row r="1768" spans="1:13" s="13" customFormat="1" ht="12.75">
      <c r="A1768" s="46"/>
      <c r="B1768" s="245">
        <v>2000</v>
      </c>
      <c r="C1768" s="46" t="s">
        <v>41</v>
      </c>
      <c r="D1768" s="46" t="s">
        <v>481</v>
      </c>
      <c r="E1768" s="46" t="s">
        <v>453</v>
      </c>
      <c r="F1768" s="39" t="s">
        <v>730</v>
      </c>
      <c r="G1768" s="39" t="s">
        <v>313</v>
      </c>
      <c r="H1768" s="52">
        <f t="shared" si="156"/>
        <v>-30000</v>
      </c>
      <c r="I1768" s="81">
        <f t="shared" si="157"/>
        <v>3.9682539682539684</v>
      </c>
      <c r="J1768" s="82"/>
      <c r="K1768" s="82" t="s">
        <v>615</v>
      </c>
      <c r="L1768" s="82"/>
      <c r="M1768" s="2">
        <v>504</v>
      </c>
    </row>
    <row r="1769" spans="1:13" s="13" customFormat="1" ht="12.75">
      <c r="A1769" s="46"/>
      <c r="B1769" s="245">
        <v>2000</v>
      </c>
      <c r="C1769" s="46" t="s">
        <v>41</v>
      </c>
      <c r="D1769" s="46" t="s">
        <v>481</v>
      </c>
      <c r="E1769" s="46" t="s">
        <v>453</v>
      </c>
      <c r="F1769" s="39" t="s">
        <v>731</v>
      </c>
      <c r="G1769" s="39" t="s">
        <v>313</v>
      </c>
      <c r="H1769" s="52">
        <f t="shared" si="156"/>
        <v>-32000</v>
      </c>
      <c r="I1769" s="81">
        <f t="shared" si="157"/>
        <v>3.9682539682539684</v>
      </c>
      <c r="J1769" s="82"/>
      <c r="K1769" s="82" t="s">
        <v>615</v>
      </c>
      <c r="L1769" s="82"/>
      <c r="M1769" s="2">
        <v>504</v>
      </c>
    </row>
    <row r="1770" spans="1:13" ht="12.75">
      <c r="A1770" s="46"/>
      <c r="B1770" s="245">
        <v>2000</v>
      </c>
      <c r="C1770" s="46" t="s">
        <v>41</v>
      </c>
      <c r="D1770" s="46" t="s">
        <v>481</v>
      </c>
      <c r="E1770" s="46" t="s">
        <v>453</v>
      </c>
      <c r="F1770" s="39" t="s">
        <v>731</v>
      </c>
      <c r="G1770" s="39" t="s">
        <v>315</v>
      </c>
      <c r="H1770" s="52">
        <f t="shared" si="156"/>
        <v>-34000</v>
      </c>
      <c r="I1770" s="81">
        <f t="shared" si="157"/>
        <v>3.9682539682539684</v>
      </c>
      <c r="J1770" s="82"/>
      <c r="K1770" s="82" t="s">
        <v>615</v>
      </c>
      <c r="L1770" s="82"/>
      <c r="M1770" s="2">
        <v>504</v>
      </c>
    </row>
    <row r="1771" spans="2:13" ht="12.75">
      <c r="B1771" s="245">
        <v>2000</v>
      </c>
      <c r="C1771" s="1" t="s">
        <v>41</v>
      </c>
      <c r="D1771" s="10" t="s">
        <v>481</v>
      </c>
      <c r="E1771" s="48" t="s">
        <v>453</v>
      </c>
      <c r="F1771" s="47" t="s">
        <v>732</v>
      </c>
      <c r="G1771" s="47" t="s">
        <v>238</v>
      </c>
      <c r="H1771" s="52">
        <f t="shared" si="156"/>
        <v>-36000</v>
      </c>
      <c r="I1771" s="81">
        <f t="shared" si="157"/>
        <v>3.9682539682539684</v>
      </c>
      <c r="K1771" s="49" t="s">
        <v>430</v>
      </c>
      <c r="M1771" s="2">
        <v>504</v>
      </c>
    </row>
    <row r="1772" spans="2:13" ht="12.75">
      <c r="B1772" s="245">
        <v>2000</v>
      </c>
      <c r="C1772" s="1" t="s">
        <v>41</v>
      </c>
      <c r="D1772" s="10" t="s">
        <v>481</v>
      </c>
      <c r="E1772" s="1" t="s">
        <v>453</v>
      </c>
      <c r="F1772" s="47" t="s">
        <v>732</v>
      </c>
      <c r="G1772" s="47" t="s">
        <v>249</v>
      </c>
      <c r="H1772" s="52">
        <f t="shared" si="156"/>
        <v>-38000</v>
      </c>
      <c r="I1772" s="81">
        <f t="shared" si="157"/>
        <v>3.9682539682539684</v>
      </c>
      <c r="K1772" s="49" t="s">
        <v>430</v>
      </c>
      <c r="M1772" s="2">
        <v>504</v>
      </c>
    </row>
    <row r="1773" spans="1:13" s="13" customFormat="1" ht="12.75">
      <c r="A1773" s="1"/>
      <c r="B1773" s="245">
        <v>2000</v>
      </c>
      <c r="C1773" s="48" t="s">
        <v>41</v>
      </c>
      <c r="D1773" s="10" t="s">
        <v>481</v>
      </c>
      <c r="E1773" s="1" t="s">
        <v>453</v>
      </c>
      <c r="F1773" s="47" t="s">
        <v>734</v>
      </c>
      <c r="G1773" s="47" t="s">
        <v>315</v>
      </c>
      <c r="H1773" s="52">
        <f t="shared" si="156"/>
        <v>-40000</v>
      </c>
      <c r="I1773" s="81">
        <f t="shared" si="157"/>
        <v>3.9682539682539684</v>
      </c>
      <c r="J1773"/>
      <c r="K1773" s="49" t="s">
        <v>430</v>
      </c>
      <c r="L1773"/>
      <c r="M1773" s="2">
        <v>504</v>
      </c>
    </row>
    <row r="1774" spans="1:13" s="13" customFormat="1" ht="12.75">
      <c r="A1774" s="10"/>
      <c r="B1774" s="245">
        <v>2000</v>
      </c>
      <c r="C1774" s="132" t="s">
        <v>41</v>
      </c>
      <c r="D1774" s="46" t="s">
        <v>481</v>
      </c>
      <c r="E1774" s="132" t="s">
        <v>453</v>
      </c>
      <c r="F1774" s="39" t="s">
        <v>736</v>
      </c>
      <c r="G1774" s="39" t="s">
        <v>118</v>
      </c>
      <c r="H1774" s="52">
        <f t="shared" si="156"/>
        <v>-42000</v>
      </c>
      <c r="I1774" s="81">
        <f t="shared" si="157"/>
        <v>3.9682539682539684</v>
      </c>
      <c r="J1774" s="66"/>
      <c r="K1774" s="82" t="s">
        <v>615</v>
      </c>
      <c r="L1774" s="66"/>
      <c r="M1774" s="2">
        <v>504</v>
      </c>
    </row>
    <row r="1775" spans="1:13" s="13" customFormat="1" ht="12.75">
      <c r="A1775" s="10"/>
      <c r="B1775" s="245">
        <v>500</v>
      </c>
      <c r="C1775" s="46" t="s">
        <v>41</v>
      </c>
      <c r="D1775" s="46" t="s">
        <v>481</v>
      </c>
      <c r="E1775" s="46" t="s">
        <v>453</v>
      </c>
      <c r="F1775" s="39" t="s">
        <v>736</v>
      </c>
      <c r="G1775" s="39" t="s">
        <v>118</v>
      </c>
      <c r="H1775" s="52">
        <f t="shared" si="156"/>
        <v>-42500</v>
      </c>
      <c r="I1775" s="81">
        <f t="shared" si="157"/>
        <v>0.9920634920634921</v>
      </c>
      <c r="K1775" s="82" t="s">
        <v>615</v>
      </c>
      <c r="M1775" s="2">
        <v>504</v>
      </c>
    </row>
    <row r="1776" spans="1:13" s="13" customFormat="1" ht="12.75">
      <c r="A1776" s="46"/>
      <c r="B1776" s="245">
        <v>2000</v>
      </c>
      <c r="C1776" s="46" t="s">
        <v>41</v>
      </c>
      <c r="D1776" s="46" t="s">
        <v>481</v>
      </c>
      <c r="E1776" s="46" t="s">
        <v>453</v>
      </c>
      <c r="F1776" s="39" t="s">
        <v>736</v>
      </c>
      <c r="G1776" s="39" t="s">
        <v>73</v>
      </c>
      <c r="H1776" s="52">
        <f t="shared" si="156"/>
        <v>-44500</v>
      </c>
      <c r="I1776" s="81">
        <f t="shared" si="157"/>
        <v>3.9682539682539684</v>
      </c>
      <c r="J1776" s="82"/>
      <c r="K1776" s="82" t="s">
        <v>615</v>
      </c>
      <c r="L1776" s="82"/>
      <c r="M1776" s="2">
        <v>504</v>
      </c>
    </row>
    <row r="1777" spans="1:13" s="82" customFormat="1" ht="12.75">
      <c r="A1777" s="46"/>
      <c r="B1777" s="245">
        <v>500</v>
      </c>
      <c r="C1777" s="46" t="s">
        <v>41</v>
      </c>
      <c r="D1777" s="46" t="s">
        <v>481</v>
      </c>
      <c r="E1777" s="46" t="s">
        <v>453</v>
      </c>
      <c r="F1777" s="39" t="s">
        <v>736</v>
      </c>
      <c r="G1777" s="39" t="s">
        <v>73</v>
      </c>
      <c r="H1777" s="52">
        <f t="shared" si="156"/>
        <v>-45000</v>
      </c>
      <c r="I1777" s="81">
        <f t="shared" si="157"/>
        <v>0.9920634920634921</v>
      </c>
      <c r="K1777" s="82" t="s">
        <v>615</v>
      </c>
      <c r="M1777" s="2">
        <v>504</v>
      </c>
    </row>
    <row r="1778" spans="1:13" s="82" customFormat="1" ht="12.75">
      <c r="A1778" s="46"/>
      <c r="B1778" s="245">
        <v>500</v>
      </c>
      <c r="C1778" s="46" t="s">
        <v>41</v>
      </c>
      <c r="D1778" s="46" t="s">
        <v>481</v>
      </c>
      <c r="E1778" s="46" t="s">
        <v>453</v>
      </c>
      <c r="F1778" s="39" t="s">
        <v>736</v>
      </c>
      <c r="G1778" s="39" t="s">
        <v>89</v>
      </c>
      <c r="H1778" s="52">
        <f t="shared" si="156"/>
        <v>-45500</v>
      </c>
      <c r="I1778" s="81">
        <f t="shared" si="157"/>
        <v>0.9920634920634921</v>
      </c>
      <c r="K1778" s="82" t="s">
        <v>615</v>
      </c>
      <c r="M1778" s="2">
        <v>504</v>
      </c>
    </row>
    <row r="1779" spans="1:13" s="107" customFormat="1" ht="12.75">
      <c r="A1779" s="46"/>
      <c r="B1779" s="245">
        <v>2000</v>
      </c>
      <c r="C1779" s="46" t="s">
        <v>41</v>
      </c>
      <c r="D1779" s="46" t="s">
        <v>481</v>
      </c>
      <c r="E1779" s="46" t="s">
        <v>453</v>
      </c>
      <c r="F1779" s="39" t="s">
        <v>736</v>
      </c>
      <c r="G1779" s="39" t="s">
        <v>89</v>
      </c>
      <c r="H1779" s="52">
        <f t="shared" si="156"/>
        <v>-47500</v>
      </c>
      <c r="I1779" s="81">
        <f t="shared" si="157"/>
        <v>3.9682539682539684</v>
      </c>
      <c r="J1779" s="82"/>
      <c r="K1779" s="82" t="s">
        <v>615</v>
      </c>
      <c r="L1779" s="82"/>
      <c r="M1779" s="2">
        <v>504</v>
      </c>
    </row>
    <row r="1780" spans="1:13" s="13" customFormat="1" ht="12.75">
      <c r="A1780" s="77"/>
      <c r="B1780" s="486">
        <f>SUM(B1754:B1779)</f>
        <v>47500</v>
      </c>
      <c r="C1780" s="135" t="s">
        <v>41</v>
      </c>
      <c r="D1780" s="135"/>
      <c r="E1780" s="135"/>
      <c r="F1780" s="93"/>
      <c r="G1780" s="93"/>
      <c r="H1780" s="105">
        <v>0</v>
      </c>
      <c r="I1780" s="106">
        <f t="shared" si="157"/>
        <v>94.24603174603175</v>
      </c>
      <c r="J1780" s="107"/>
      <c r="K1780" s="107"/>
      <c r="L1780" s="107"/>
      <c r="M1780" s="2">
        <v>504</v>
      </c>
    </row>
    <row r="1781" spans="1:13" s="13" customFormat="1" ht="12.75">
      <c r="A1781" s="10"/>
      <c r="B1781" s="27"/>
      <c r="C1781" s="132"/>
      <c r="D1781" s="46"/>
      <c r="E1781" s="132"/>
      <c r="F1781" s="39"/>
      <c r="G1781" s="39"/>
      <c r="H1781" s="52">
        <f t="shared" si="156"/>
        <v>0</v>
      </c>
      <c r="I1781" s="81">
        <f t="shared" si="157"/>
        <v>0</v>
      </c>
      <c r="J1781" s="66"/>
      <c r="K1781" s="82"/>
      <c r="L1781" s="66"/>
      <c r="M1781" s="2">
        <v>504</v>
      </c>
    </row>
    <row r="1782" spans="1:13" s="82" customFormat="1" ht="12.75">
      <c r="A1782" s="10"/>
      <c r="B1782" s="27"/>
      <c r="C1782" s="46"/>
      <c r="D1782" s="46"/>
      <c r="E1782" s="46"/>
      <c r="F1782" s="39"/>
      <c r="G1782" s="39"/>
      <c r="H1782" s="52">
        <f t="shared" si="156"/>
        <v>0</v>
      </c>
      <c r="I1782" s="81">
        <f t="shared" si="157"/>
        <v>0</v>
      </c>
      <c r="J1782" s="13"/>
      <c r="L1782" s="13"/>
      <c r="M1782" s="2">
        <v>504</v>
      </c>
    </row>
    <row r="1783" spans="1:13" s="82" customFormat="1" ht="12.75">
      <c r="A1783" s="46"/>
      <c r="B1783" s="318">
        <v>125000</v>
      </c>
      <c r="C1783" s="46" t="s">
        <v>738</v>
      </c>
      <c r="D1783" s="46" t="s">
        <v>481</v>
      </c>
      <c r="E1783" s="46" t="s">
        <v>739</v>
      </c>
      <c r="F1783" s="39" t="s">
        <v>740</v>
      </c>
      <c r="G1783" s="39" t="s">
        <v>230</v>
      </c>
      <c r="H1783" s="52">
        <f t="shared" si="156"/>
        <v>-125000</v>
      </c>
      <c r="I1783" s="81">
        <f t="shared" si="157"/>
        <v>248.015873015873</v>
      </c>
      <c r="K1783" s="82" t="s">
        <v>741</v>
      </c>
      <c r="M1783" s="2">
        <v>504</v>
      </c>
    </row>
    <row r="1784" spans="1:13" s="80" customFormat="1" ht="12.75">
      <c r="A1784" s="46"/>
      <c r="B1784" s="318">
        <v>125000</v>
      </c>
      <c r="C1784" s="1" t="s">
        <v>738</v>
      </c>
      <c r="D1784" s="46" t="s">
        <v>481</v>
      </c>
      <c r="E1784" s="46" t="s">
        <v>742</v>
      </c>
      <c r="F1784" s="39" t="s">
        <v>743</v>
      </c>
      <c r="G1784" s="39" t="s">
        <v>230</v>
      </c>
      <c r="H1784" s="52">
        <f t="shared" si="156"/>
        <v>-250000</v>
      </c>
      <c r="I1784" s="81">
        <f t="shared" si="157"/>
        <v>248.015873015873</v>
      </c>
      <c r="J1784" s="82"/>
      <c r="K1784" s="82" t="s">
        <v>431</v>
      </c>
      <c r="L1784" s="82"/>
      <c r="M1784" s="2">
        <v>504</v>
      </c>
    </row>
    <row r="1785" spans="1:13" ht="12.75">
      <c r="A1785" s="77"/>
      <c r="B1785" s="457">
        <f>SUM(B1783:B1784)</f>
        <v>250000</v>
      </c>
      <c r="C1785" s="77" t="s">
        <v>738</v>
      </c>
      <c r="D1785" s="77"/>
      <c r="E1785" s="77"/>
      <c r="F1785" s="93"/>
      <c r="G1785" s="93"/>
      <c r="H1785" s="57">
        <v>0</v>
      </c>
      <c r="I1785" s="61">
        <f t="shared" si="157"/>
        <v>496.031746031746</v>
      </c>
      <c r="J1785" s="107"/>
      <c r="K1785" s="107"/>
      <c r="L1785" s="107"/>
      <c r="M1785" s="2">
        <v>504</v>
      </c>
    </row>
    <row r="1786" spans="8:13" ht="12.75">
      <c r="H1786" s="52">
        <f t="shared" si="156"/>
        <v>0</v>
      </c>
      <c r="I1786" s="81">
        <v>0</v>
      </c>
      <c r="M1786" s="2">
        <v>504</v>
      </c>
    </row>
    <row r="1787" spans="8:13" ht="12.75">
      <c r="H1787" s="52">
        <f t="shared" si="156"/>
        <v>0</v>
      </c>
      <c r="I1787" s="81">
        <f t="shared" si="157"/>
        <v>0</v>
      </c>
      <c r="M1787" s="2">
        <v>504</v>
      </c>
    </row>
    <row r="1788" spans="1:13" s="82" customFormat="1" ht="12.75">
      <c r="A1788" s="1"/>
      <c r="B1788" s="5"/>
      <c r="C1788" s="1"/>
      <c r="D1788" s="1"/>
      <c r="E1788" s="1"/>
      <c r="F1788" s="25"/>
      <c r="G1788" s="25"/>
      <c r="H1788" s="52">
        <f aca="true" t="shared" si="158" ref="H1788:H1806">H1787-B1788</f>
        <v>0</v>
      </c>
      <c r="I1788" s="81">
        <f aca="true" t="shared" si="159" ref="I1788:I1806">+B1788/M1788</f>
        <v>0</v>
      </c>
      <c r="J1788"/>
      <c r="K1788"/>
      <c r="L1788"/>
      <c r="M1788" s="2">
        <v>504</v>
      </c>
    </row>
    <row r="1789" spans="1:13" s="82" customFormat="1" ht="12.75">
      <c r="A1789" s="46"/>
      <c r="B1789" s="181">
        <v>190000</v>
      </c>
      <c r="C1789" s="46" t="s">
        <v>480</v>
      </c>
      <c r="D1789" s="39" t="s">
        <v>481</v>
      </c>
      <c r="E1789" s="114"/>
      <c r="F1789" s="114" t="s">
        <v>460</v>
      </c>
      <c r="G1789" s="114" t="s">
        <v>71</v>
      </c>
      <c r="H1789" s="52">
        <f t="shared" si="158"/>
        <v>-190000</v>
      </c>
      <c r="I1789" s="81">
        <f t="shared" si="159"/>
        <v>376.984126984127</v>
      </c>
      <c r="M1789" s="2">
        <v>504</v>
      </c>
    </row>
    <row r="1790" spans="1:13" s="82" customFormat="1" ht="12.75">
      <c r="A1790" s="46"/>
      <c r="B1790" s="181">
        <v>24605</v>
      </c>
      <c r="C1790" s="46" t="s">
        <v>480</v>
      </c>
      <c r="D1790" s="39" t="s">
        <v>481</v>
      </c>
      <c r="E1790" s="114" t="s">
        <v>461</v>
      </c>
      <c r="F1790" s="114"/>
      <c r="G1790" s="114" t="s">
        <v>71</v>
      </c>
      <c r="H1790" s="52">
        <f t="shared" si="158"/>
        <v>-214605</v>
      </c>
      <c r="I1790" s="81">
        <f t="shared" si="159"/>
        <v>48.81944444444444</v>
      </c>
      <c r="M1790" s="2">
        <v>504</v>
      </c>
    </row>
    <row r="1791" spans="1:13" s="82" customFormat="1" ht="12.75">
      <c r="A1791" s="46"/>
      <c r="B1791" s="181">
        <v>4750</v>
      </c>
      <c r="C1791" s="46" t="s">
        <v>480</v>
      </c>
      <c r="D1791" s="39" t="s">
        <v>481</v>
      </c>
      <c r="E1791" s="114" t="s">
        <v>462</v>
      </c>
      <c r="F1791" s="114"/>
      <c r="G1791" s="114" t="s">
        <v>71</v>
      </c>
      <c r="H1791" s="52">
        <f t="shared" si="158"/>
        <v>-219355</v>
      </c>
      <c r="I1791" s="81">
        <f t="shared" si="159"/>
        <v>9.424603174603174</v>
      </c>
      <c r="M1791" s="2">
        <v>504</v>
      </c>
    </row>
    <row r="1792" spans="1:13" s="82" customFormat="1" ht="12.75">
      <c r="A1792" s="46"/>
      <c r="B1792" s="181">
        <v>40000</v>
      </c>
      <c r="C1792" s="46" t="s">
        <v>480</v>
      </c>
      <c r="D1792" s="39" t="s">
        <v>481</v>
      </c>
      <c r="E1792" s="114"/>
      <c r="F1792" s="114"/>
      <c r="G1792" s="114" t="s">
        <v>71</v>
      </c>
      <c r="H1792" s="52">
        <f t="shared" si="158"/>
        <v>-259355</v>
      </c>
      <c r="I1792" s="81">
        <f t="shared" si="159"/>
        <v>79.36507936507937</v>
      </c>
      <c r="M1792" s="2">
        <v>504</v>
      </c>
    </row>
    <row r="1793" spans="1:13" s="82" customFormat="1" ht="12.75">
      <c r="A1793" s="46"/>
      <c r="B1793" s="181">
        <v>30000</v>
      </c>
      <c r="C1793" s="46" t="s">
        <v>480</v>
      </c>
      <c r="D1793" s="39" t="s">
        <v>481</v>
      </c>
      <c r="E1793" s="114" t="s">
        <v>1193</v>
      </c>
      <c r="F1793" s="114"/>
      <c r="G1793" s="114" t="s">
        <v>71</v>
      </c>
      <c r="H1793" s="52">
        <f t="shared" si="158"/>
        <v>-289355</v>
      </c>
      <c r="I1793" s="81">
        <f t="shared" si="159"/>
        <v>59.523809523809526</v>
      </c>
      <c r="M1793" s="2">
        <v>504</v>
      </c>
    </row>
    <row r="1794" spans="1:13" s="82" customFormat="1" ht="12.75">
      <c r="A1794" s="46"/>
      <c r="B1794" s="181">
        <v>350000</v>
      </c>
      <c r="C1794" s="46" t="s">
        <v>482</v>
      </c>
      <c r="D1794" s="39" t="s">
        <v>481</v>
      </c>
      <c r="E1794" s="114"/>
      <c r="F1794" s="114" t="s">
        <v>460</v>
      </c>
      <c r="G1794" s="114" t="s">
        <v>71</v>
      </c>
      <c r="H1794" s="52">
        <f t="shared" si="158"/>
        <v>-639355</v>
      </c>
      <c r="I1794" s="81">
        <f t="shared" si="159"/>
        <v>694.4444444444445</v>
      </c>
      <c r="M1794" s="2">
        <v>504</v>
      </c>
    </row>
    <row r="1795" spans="1:13" s="82" customFormat="1" ht="12.75">
      <c r="A1795" s="46"/>
      <c r="B1795" s="181">
        <v>38850</v>
      </c>
      <c r="C1795" s="46" t="s">
        <v>482</v>
      </c>
      <c r="D1795" s="39" t="s">
        <v>481</v>
      </c>
      <c r="E1795" s="114" t="s">
        <v>461</v>
      </c>
      <c r="F1795" s="114"/>
      <c r="G1795" s="114" t="s">
        <v>71</v>
      </c>
      <c r="H1795" s="52">
        <f t="shared" si="158"/>
        <v>-678205</v>
      </c>
      <c r="I1795" s="81">
        <f t="shared" si="159"/>
        <v>77.08333333333333</v>
      </c>
      <c r="M1795" s="2">
        <v>504</v>
      </c>
    </row>
    <row r="1796" spans="1:13" s="82" customFormat="1" ht="12.75">
      <c r="A1796" s="46"/>
      <c r="B1796" s="181">
        <v>8750</v>
      </c>
      <c r="C1796" s="46" t="s">
        <v>482</v>
      </c>
      <c r="D1796" s="39" t="s">
        <v>481</v>
      </c>
      <c r="E1796" s="114" t="s">
        <v>462</v>
      </c>
      <c r="F1796" s="114"/>
      <c r="G1796" s="114" t="s">
        <v>71</v>
      </c>
      <c r="H1796" s="52">
        <f t="shared" si="158"/>
        <v>-686955</v>
      </c>
      <c r="I1796" s="81">
        <f t="shared" si="159"/>
        <v>17.36111111111111</v>
      </c>
      <c r="M1796" s="2">
        <v>504</v>
      </c>
    </row>
    <row r="1797" spans="1:13" s="82" customFormat="1" ht="12.75">
      <c r="A1797" s="46"/>
      <c r="B1797" s="181">
        <v>30000</v>
      </c>
      <c r="C1797" s="46" t="s">
        <v>482</v>
      </c>
      <c r="D1797" s="39" t="s">
        <v>481</v>
      </c>
      <c r="E1797" s="114"/>
      <c r="F1797" s="114"/>
      <c r="G1797" s="114" t="s">
        <v>71</v>
      </c>
      <c r="H1797" s="52">
        <f t="shared" si="158"/>
        <v>-716955</v>
      </c>
      <c r="I1797" s="81">
        <f t="shared" si="159"/>
        <v>59.523809523809526</v>
      </c>
      <c r="M1797" s="2">
        <v>504</v>
      </c>
    </row>
    <row r="1798" spans="1:13" s="82" customFormat="1" ht="12.75">
      <c r="A1798" s="46"/>
      <c r="B1798" s="181">
        <v>30000</v>
      </c>
      <c r="C1798" s="46" t="s">
        <v>482</v>
      </c>
      <c r="D1798" s="39" t="s">
        <v>481</v>
      </c>
      <c r="E1798" s="114" t="s">
        <v>1193</v>
      </c>
      <c r="F1798" s="114"/>
      <c r="G1798" s="114" t="s">
        <v>71</v>
      </c>
      <c r="H1798" s="52">
        <f t="shared" si="158"/>
        <v>-746955</v>
      </c>
      <c r="I1798" s="81">
        <f t="shared" si="159"/>
        <v>59.523809523809526</v>
      </c>
      <c r="M1798" s="2">
        <v>504</v>
      </c>
    </row>
    <row r="1799" spans="1:13" s="82" customFormat="1" ht="12.75">
      <c r="A1799" s="46"/>
      <c r="B1799" s="489">
        <v>215000</v>
      </c>
      <c r="C1799" s="46" t="s">
        <v>414</v>
      </c>
      <c r="D1799" s="39" t="s">
        <v>481</v>
      </c>
      <c r="E1799" s="114"/>
      <c r="F1799" s="114" t="s">
        <v>460</v>
      </c>
      <c r="G1799" s="114" t="s">
        <v>71</v>
      </c>
      <c r="H1799" s="52">
        <f t="shared" si="158"/>
        <v>-961955</v>
      </c>
      <c r="I1799" s="81">
        <f t="shared" si="159"/>
        <v>426.58730158730157</v>
      </c>
      <c r="M1799" s="2">
        <v>504</v>
      </c>
    </row>
    <row r="1800" spans="1:13" s="82" customFormat="1" ht="12.75">
      <c r="A1800" s="46"/>
      <c r="B1800" s="489">
        <v>27842.5</v>
      </c>
      <c r="C1800" s="46" t="s">
        <v>414</v>
      </c>
      <c r="D1800" s="39" t="s">
        <v>481</v>
      </c>
      <c r="E1800" s="114" t="s">
        <v>461</v>
      </c>
      <c r="F1800" s="114"/>
      <c r="G1800" s="114" t="s">
        <v>71</v>
      </c>
      <c r="H1800" s="52">
        <f t="shared" si="158"/>
        <v>-989797.5</v>
      </c>
      <c r="I1800" s="81">
        <f t="shared" si="159"/>
        <v>55.24305555555556</v>
      </c>
      <c r="M1800" s="2">
        <v>504</v>
      </c>
    </row>
    <row r="1801" spans="1:13" s="82" customFormat="1" ht="12.75">
      <c r="A1801" s="46"/>
      <c r="B1801" s="181">
        <v>5375</v>
      </c>
      <c r="C1801" s="46" t="s">
        <v>414</v>
      </c>
      <c r="D1801" s="39" t="s">
        <v>481</v>
      </c>
      <c r="E1801" s="114" t="s">
        <v>462</v>
      </c>
      <c r="F1801" s="114"/>
      <c r="G1801" s="114" t="s">
        <v>71</v>
      </c>
      <c r="H1801" s="52">
        <f t="shared" si="158"/>
        <v>-995172.5</v>
      </c>
      <c r="I1801" s="81">
        <f t="shared" si="159"/>
        <v>10.66468253968254</v>
      </c>
      <c r="M1801" s="2">
        <v>504</v>
      </c>
    </row>
    <row r="1802" spans="1:13" s="82" customFormat="1" ht="12.75">
      <c r="A1802" s="46"/>
      <c r="B1802" s="181">
        <v>50000</v>
      </c>
      <c r="C1802" s="46" t="s">
        <v>414</v>
      </c>
      <c r="D1802" s="39" t="s">
        <v>481</v>
      </c>
      <c r="E1802" s="114"/>
      <c r="F1802" s="114"/>
      <c r="G1802" s="114" t="s">
        <v>71</v>
      </c>
      <c r="H1802" s="52">
        <f t="shared" si="158"/>
        <v>-1045172.5</v>
      </c>
      <c r="I1802" s="81">
        <f t="shared" si="159"/>
        <v>99.2063492063492</v>
      </c>
      <c r="M1802" s="2">
        <v>504</v>
      </c>
    </row>
    <row r="1803" spans="1:13" s="82" customFormat="1" ht="12.75">
      <c r="A1803" s="46"/>
      <c r="B1803" s="181">
        <v>30000</v>
      </c>
      <c r="C1803" s="46" t="s">
        <v>414</v>
      </c>
      <c r="D1803" s="39" t="s">
        <v>481</v>
      </c>
      <c r="E1803" s="114" t="s">
        <v>1193</v>
      </c>
      <c r="F1803" s="114"/>
      <c r="G1803" s="114" t="s">
        <v>71</v>
      </c>
      <c r="H1803" s="52">
        <f t="shared" si="158"/>
        <v>-1075172.5</v>
      </c>
      <c r="I1803" s="81">
        <f t="shared" si="159"/>
        <v>59.523809523809526</v>
      </c>
      <c r="M1803" s="2">
        <v>504</v>
      </c>
    </row>
    <row r="1804" spans="1:13" s="82" customFormat="1" ht="12.75">
      <c r="A1804" s="46"/>
      <c r="B1804" s="181">
        <v>120000</v>
      </c>
      <c r="C1804" s="46" t="s">
        <v>483</v>
      </c>
      <c r="D1804" s="39" t="s">
        <v>481</v>
      </c>
      <c r="E1804" s="114"/>
      <c r="F1804" s="114" t="s">
        <v>460</v>
      </c>
      <c r="G1804" s="114" t="s">
        <v>71</v>
      </c>
      <c r="H1804" s="52">
        <f t="shared" si="158"/>
        <v>-1195172.5</v>
      </c>
      <c r="I1804" s="81">
        <f t="shared" si="159"/>
        <v>238.0952380952381</v>
      </c>
      <c r="M1804" s="2">
        <v>504</v>
      </c>
    </row>
    <row r="1805" spans="1:13" s="82" customFormat="1" ht="12.75">
      <c r="A1805" s="46"/>
      <c r="B1805" s="181">
        <v>30000</v>
      </c>
      <c r="C1805" s="46" t="s">
        <v>483</v>
      </c>
      <c r="D1805" s="39" t="s">
        <v>481</v>
      </c>
      <c r="E1805" s="114" t="s">
        <v>1193</v>
      </c>
      <c r="F1805" s="114"/>
      <c r="G1805" s="114" t="s">
        <v>71</v>
      </c>
      <c r="H1805" s="52">
        <f t="shared" si="158"/>
        <v>-1225172.5</v>
      </c>
      <c r="I1805" s="81">
        <f t="shared" si="159"/>
        <v>59.523809523809526</v>
      </c>
      <c r="M1805" s="2">
        <v>504</v>
      </c>
    </row>
    <row r="1806" spans="1:13" s="82" customFormat="1" ht="12.75">
      <c r="A1806" s="46"/>
      <c r="B1806" s="181">
        <v>90000</v>
      </c>
      <c r="C1806" s="46" t="s">
        <v>577</v>
      </c>
      <c r="D1806" s="39" t="s">
        <v>481</v>
      </c>
      <c r="E1806" s="114" t="s">
        <v>463</v>
      </c>
      <c r="F1806" s="114"/>
      <c r="G1806" s="114" t="s">
        <v>71</v>
      </c>
      <c r="H1806" s="52">
        <f t="shared" si="158"/>
        <v>-1315172.5</v>
      </c>
      <c r="I1806" s="81">
        <f t="shared" si="159"/>
        <v>178.57142857142858</v>
      </c>
      <c r="M1806" s="2">
        <v>504</v>
      </c>
    </row>
    <row r="1807" spans="1:13" ht="12.75">
      <c r="A1807" s="65"/>
      <c r="B1807" s="488">
        <f>SUM(B1789:B1806)</f>
        <v>1315172.5</v>
      </c>
      <c r="C1807" s="65" t="s">
        <v>484</v>
      </c>
      <c r="D1807" s="115"/>
      <c r="E1807" s="116"/>
      <c r="F1807" s="116"/>
      <c r="G1807" s="116"/>
      <c r="H1807" s="57">
        <v>0</v>
      </c>
      <c r="I1807" s="61">
        <f t="shared" si="157"/>
        <v>2609.469246031746</v>
      </c>
      <c r="J1807" s="118"/>
      <c r="K1807" s="118"/>
      <c r="L1807" s="118"/>
      <c r="M1807" s="2">
        <v>504</v>
      </c>
    </row>
    <row r="1808" spans="2:13" ht="12.75">
      <c r="B1808" s="27"/>
      <c r="H1808" s="52">
        <f>H1807-B1808</f>
        <v>0</v>
      </c>
      <c r="I1808" s="81">
        <f t="shared" si="157"/>
        <v>0</v>
      </c>
      <c r="M1808" s="2">
        <v>504</v>
      </c>
    </row>
    <row r="1809" spans="8:13" ht="12.75">
      <c r="H1809" s="52">
        <f>H1808-B1809</f>
        <v>0</v>
      </c>
      <c r="I1809" s="81">
        <f t="shared" si="157"/>
        <v>0</v>
      </c>
      <c r="M1809" s="2">
        <v>504</v>
      </c>
    </row>
    <row r="1810" spans="8:13" ht="12.75">
      <c r="H1810" s="52">
        <f>H1809-B1810</f>
        <v>0</v>
      </c>
      <c r="I1810" s="81">
        <f t="shared" si="157"/>
        <v>0</v>
      </c>
      <c r="M1810" s="2">
        <v>504</v>
      </c>
    </row>
    <row r="1811" spans="4:13" ht="12.75">
      <c r="D1811" s="10"/>
      <c r="H1811" s="52">
        <f>H1810-B1811</f>
        <v>0</v>
      </c>
      <c r="I1811" s="81">
        <f t="shared" si="157"/>
        <v>0</v>
      </c>
      <c r="M1811" s="2">
        <v>504</v>
      </c>
    </row>
    <row r="1812" spans="1:13" ht="13.5" thickBot="1">
      <c r="A1812" s="32"/>
      <c r="B1812" s="109">
        <f>+B1863+B1867+B1920+B1925+B2005+B1996+B2018</f>
        <v>1445350</v>
      </c>
      <c r="C1812" s="32"/>
      <c r="D1812" s="124" t="s">
        <v>744</v>
      </c>
      <c r="E1812" s="125"/>
      <c r="F1812" s="125"/>
      <c r="G1812" s="34"/>
      <c r="H1812" s="126"/>
      <c r="I1812" s="127">
        <f>+B1812/M1812</f>
        <v>2867.7579365079364</v>
      </c>
      <c r="J1812" s="128"/>
      <c r="K1812" s="128"/>
      <c r="L1812" s="128"/>
      <c r="M1812" s="2">
        <v>504</v>
      </c>
    </row>
    <row r="1813" spans="8:13" ht="12.75">
      <c r="H1813" s="5">
        <f>H1812-B1813</f>
        <v>0</v>
      </c>
      <c r="I1813" s="20">
        <f>+B1813/M1813</f>
        <v>0</v>
      </c>
      <c r="M1813" s="2">
        <v>504</v>
      </c>
    </row>
    <row r="1814" spans="8:13" ht="12.75">
      <c r="H1814" s="5">
        <f>H1813-B1814</f>
        <v>0</v>
      </c>
      <c r="I1814" s="20">
        <f>+B1814/M1814</f>
        <v>0</v>
      </c>
      <c r="M1814" s="2">
        <v>504</v>
      </c>
    </row>
    <row r="1815" spans="2:13" ht="12.75">
      <c r="B1815" s="490">
        <v>5000</v>
      </c>
      <c r="C1815" s="1" t="s">
        <v>11</v>
      </c>
      <c r="D1815" s="10" t="s">
        <v>744</v>
      </c>
      <c r="E1815" s="1" t="s">
        <v>745</v>
      </c>
      <c r="F1815" s="25" t="s">
        <v>746</v>
      </c>
      <c r="G1815" s="39" t="s">
        <v>14</v>
      </c>
      <c r="H1815" s="5">
        <f aca="true" t="shared" si="160" ref="H1815:H1878">H1814-B1815</f>
        <v>-5000</v>
      </c>
      <c r="I1815" s="20">
        <v>10</v>
      </c>
      <c r="K1815" t="s">
        <v>11</v>
      </c>
      <c r="M1815" s="2">
        <v>504</v>
      </c>
    </row>
    <row r="1816" spans="2:13" ht="12.75">
      <c r="B1816" s="490">
        <v>5000</v>
      </c>
      <c r="C1816" s="1" t="s">
        <v>11</v>
      </c>
      <c r="D1816" s="10" t="s">
        <v>744</v>
      </c>
      <c r="E1816" s="1" t="s">
        <v>745</v>
      </c>
      <c r="F1816" s="25" t="s">
        <v>747</v>
      </c>
      <c r="G1816" s="25" t="s">
        <v>19</v>
      </c>
      <c r="H1816" s="5">
        <f t="shared" si="160"/>
        <v>-10000</v>
      </c>
      <c r="I1816" s="20">
        <v>10</v>
      </c>
      <c r="K1816" t="s">
        <v>11</v>
      </c>
      <c r="M1816" s="2">
        <v>504</v>
      </c>
    </row>
    <row r="1817" spans="2:13" ht="12.75">
      <c r="B1817" s="490">
        <v>5000</v>
      </c>
      <c r="C1817" s="1" t="s">
        <v>11</v>
      </c>
      <c r="D1817" s="10" t="s">
        <v>744</v>
      </c>
      <c r="E1817" s="1" t="s">
        <v>745</v>
      </c>
      <c r="F1817" s="25" t="s">
        <v>748</v>
      </c>
      <c r="G1817" s="25" t="s">
        <v>21</v>
      </c>
      <c r="H1817" s="5">
        <f t="shared" si="160"/>
        <v>-15000</v>
      </c>
      <c r="I1817" s="20">
        <v>10</v>
      </c>
      <c r="K1817" t="s">
        <v>11</v>
      </c>
      <c r="M1817" s="2">
        <v>504</v>
      </c>
    </row>
    <row r="1818" spans="2:13" ht="12.75">
      <c r="B1818" s="490">
        <v>5000</v>
      </c>
      <c r="C1818" s="1" t="s">
        <v>11</v>
      </c>
      <c r="D1818" s="10" t="s">
        <v>744</v>
      </c>
      <c r="E1818" s="1" t="s">
        <v>745</v>
      </c>
      <c r="F1818" s="41" t="s">
        <v>749</v>
      </c>
      <c r="G1818" s="25" t="s">
        <v>25</v>
      </c>
      <c r="H1818" s="5">
        <f t="shared" si="160"/>
        <v>-20000</v>
      </c>
      <c r="I1818" s="20">
        <v>10</v>
      </c>
      <c r="K1818" t="s">
        <v>11</v>
      </c>
      <c r="M1818" s="2">
        <v>504</v>
      </c>
    </row>
    <row r="1819" spans="2:13" ht="12.75">
      <c r="B1819" s="490">
        <v>10000</v>
      </c>
      <c r="C1819" s="1" t="s">
        <v>11</v>
      </c>
      <c r="D1819" s="1" t="s">
        <v>744</v>
      </c>
      <c r="E1819" s="1" t="s">
        <v>745</v>
      </c>
      <c r="F1819" s="25" t="s">
        <v>750</v>
      </c>
      <c r="G1819" s="25" t="s">
        <v>25</v>
      </c>
      <c r="H1819" s="5">
        <f t="shared" si="160"/>
        <v>-30000</v>
      </c>
      <c r="I1819" s="20">
        <v>20</v>
      </c>
      <c r="K1819" t="s">
        <v>11</v>
      </c>
      <c r="M1819" s="2">
        <v>504</v>
      </c>
    </row>
    <row r="1820" spans="2:13" ht="12.75">
      <c r="B1820" s="490">
        <v>5000</v>
      </c>
      <c r="C1820" s="1" t="s">
        <v>11</v>
      </c>
      <c r="D1820" s="1" t="s">
        <v>744</v>
      </c>
      <c r="E1820" s="1" t="s">
        <v>745</v>
      </c>
      <c r="F1820" s="41" t="s">
        <v>751</v>
      </c>
      <c r="G1820" s="25" t="s">
        <v>27</v>
      </c>
      <c r="H1820" s="5">
        <f t="shared" si="160"/>
        <v>-35000</v>
      </c>
      <c r="I1820" s="20">
        <v>10</v>
      </c>
      <c r="K1820" t="s">
        <v>11</v>
      </c>
      <c r="M1820" s="2">
        <v>504</v>
      </c>
    </row>
    <row r="1821" spans="2:13" ht="12.75">
      <c r="B1821" s="490">
        <v>2500</v>
      </c>
      <c r="C1821" s="1" t="s">
        <v>11</v>
      </c>
      <c r="D1821" s="1" t="s">
        <v>744</v>
      </c>
      <c r="E1821" s="1" t="s">
        <v>745</v>
      </c>
      <c r="F1821" s="41" t="s">
        <v>752</v>
      </c>
      <c r="G1821" s="25" t="s">
        <v>71</v>
      </c>
      <c r="H1821" s="5">
        <f t="shared" si="160"/>
        <v>-37500</v>
      </c>
      <c r="I1821" s="20">
        <v>5</v>
      </c>
      <c r="K1821" t="s">
        <v>11</v>
      </c>
      <c r="M1821" s="2">
        <v>504</v>
      </c>
    </row>
    <row r="1822" spans="2:13" ht="12.75">
      <c r="B1822" s="490">
        <v>5000</v>
      </c>
      <c r="C1822" s="1" t="s">
        <v>11</v>
      </c>
      <c r="D1822" s="1" t="s">
        <v>744</v>
      </c>
      <c r="E1822" s="1" t="s">
        <v>745</v>
      </c>
      <c r="F1822" s="41" t="s">
        <v>753</v>
      </c>
      <c r="G1822" s="25" t="s">
        <v>73</v>
      </c>
      <c r="H1822" s="5">
        <f t="shared" si="160"/>
        <v>-42500</v>
      </c>
      <c r="I1822" s="20">
        <v>10</v>
      </c>
      <c r="K1822" t="s">
        <v>11</v>
      </c>
      <c r="M1822" s="2">
        <v>504</v>
      </c>
    </row>
    <row r="1823" spans="2:13" ht="12.75">
      <c r="B1823" s="490">
        <v>5000</v>
      </c>
      <c r="C1823" s="1" t="s">
        <v>11</v>
      </c>
      <c r="D1823" s="1" t="s">
        <v>744</v>
      </c>
      <c r="E1823" s="1" t="s">
        <v>745</v>
      </c>
      <c r="F1823" s="41" t="s">
        <v>754</v>
      </c>
      <c r="G1823" s="25" t="s">
        <v>89</v>
      </c>
      <c r="H1823" s="5">
        <f t="shared" si="160"/>
        <v>-47500</v>
      </c>
      <c r="I1823" s="20">
        <v>10</v>
      </c>
      <c r="K1823" t="s">
        <v>11</v>
      </c>
      <c r="M1823" s="2">
        <v>504</v>
      </c>
    </row>
    <row r="1824" spans="2:13" ht="12.75">
      <c r="B1824" s="490">
        <v>5000</v>
      </c>
      <c r="C1824" s="1" t="s">
        <v>11</v>
      </c>
      <c r="D1824" s="1" t="s">
        <v>744</v>
      </c>
      <c r="E1824" s="1" t="s">
        <v>745</v>
      </c>
      <c r="F1824" s="25" t="s">
        <v>755</v>
      </c>
      <c r="G1824" s="25" t="s">
        <v>90</v>
      </c>
      <c r="H1824" s="5">
        <f t="shared" si="160"/>
        <v>-52500</v>
      </c>
      <c r="I1824" s="20">
        <v>10</v>
      </c>
      <c r="K1824" t="s">
        <v>11</v>
      </c>
      <c r="M1824" s="2">
        <v>504</v>
      </c>
    </row>
    <row r="1825" spans="2:13" ht="12.75">
      <c r="B1825" s="490">
        <v>5000</v>
      </c>
      <c r="C1825" s="1" t="s">
        <v>11</v>
      </c>
      <c r="D1825" s="1" t="s">
        <v>744</v>
      </c>
      <c r="E1825" s="1" t="s">
        <v>745</v>
      </c>
      <c r="F1825" s="41" t="s">
        <v>756</v>
      </c>
      <c r="G1825" s="25" t="s">
        <v>91</v>
      </c>
      <c r="H1825" s="5">
        <f t="shared" si="160"/>
        <v>-57500</v>
      </c>
      <c r="I1825" s="20">
        <v>10</v>
      </c>
      <c r="K1825" t="s">
        <v>11</v>
      </c>
      <c r="M1825" s="2">
        <v>504</v>
      </c>
    </row>
    <row r="1826" spans="2:13" ht="12.75">
      <c r="B1826" s="490">
        <v>5000</v>
      </c>
      <c r="C1826" s="1" t="s">
        <v>11</v>
      </c>
      <c r="D1826" s="1" t="s">
        <v>744</v>
      </c>
      <c r="E1826" s="1" t="s">
        <v>745</v>
      </c>
      <c r="F1826" s="25" t="s">
        <v>757</v>
      </c>
      <c r="G1826" s="25" t="s">
        <v>137</v>
      </c>
      <c r="H1826" s="5">
        <f t="shared" si="160"/>
        <v>-62500</v>
      </c>
      <c r="I1826" s="20">
        <v>10</v>
      </c>
      <c r="K1826" t="s">
        <v>11</v>
      </c>
      <c r="M1826" s="2">
        <v>504</v>
      </c>
    </row>
    <row r="1827" spans="2:13" ht="12.75">
      <c r="B1827" s="490">
        <v>2500</v>
      </c>
      <c r="C1827" s="1" t="s">
        <v>11</v>
      </c>
      <c r="D1827" s="1" t="s">
        <v>744</v>
      </c>
      <c r="E1827" s="1" t="s">
        <v>745</v>
      </c>
      <c r="F1827" s="25" t="s">
        <v>758</v>
      </c>
      <c r="G1827" s="25" t="s">
        <v>92</v>
      </c>
      <c r="H1827" s="5">
        <f t="shared" si="160"/>
        <v>-65000</v>
      </c>
      <c r="I1827" s="20">
        <v>5</v>
      </c>
      <c r="K1827" t="s">
        <v>11</v>
      </c>
      <c r="M1827" s="2">
        <v>504</v>
      </c>
    </row>
    <row r="1828" spans="2:13" ht="12.75">
      <c r="B1828" s="490">
        <v>5000</v>
      </c>
      <c r="C1828" s="1" t="s">
        <v>11</v>
      </c>
      <c r="D1828" s="1" t="s">
        <v>744</v>
      </c>
      <c r="E1828" s="1" t="s">
        <v>745</v>
      </c>
      <c r="F1828" s="41" t="s">
        <v>759</v>
      </c>
      <c r="G1828" s="25" t="s">
        <v>123</v>
      </c>
      <c r="H1828" s="5">
        <f t="shared" si="160"/>
        <v>-70000</v>
      </c>
      <c r="I1828" s="20">
        <v>10</v>
      </c>
      <c r="K1828" t="s">
        <v>11</v>
      </c>
      <c r="M1828" s="2">
        <v>504</v>
      </c>
    </row>
    <row r="1829" spans="2:13" ht="12.75">
      <c r="B1829" s="491">
        <v>5000</v>
      </c>
      <c r="C1829" s="1" t="s">
        <v>11</v>
      </c>
      <c r="D1829" s="1" t="s">
        <v>744</v>
      </c>
      <c r="E1829" s="1" t="s">
        <v>745</v>
      </c>
      <c r="F1829" s="25" t="s">
        <v>760</v>
      </c>
      <c r="G1829" s="25" t="s">
        <v>224</v>
      </c>
      <c r="H1829" s="5">
        <f t="shared" si="160"/>
        <v>-75000</v>
      </c>
      <c r="I1829" s="20">
        <v>10</v>
      </c>
      <c r="K1829" t="s">
        <v>11</v>
      </c>
      <c r="M1829" s="2">
        <v>504</v>
      </c>
    </row>
    <row r="1830" spans="2:13" ht="12.75">
      <c r="B1830" s="490">
        <v>5000</v>
      </c>
      <c r="C1830" s="1" t="s">
        <v>11</v>
      </c>
      <c r="D1830" s="1" t="s">
        <v>744</v>
      </c>
      <c r="E1830" s="1" t="s">
        <v>745</v>
      </c>
      <c r="F1830" s="41" t="s">
        <v>761</v>
      </c>
      <c r="G1830" s="25" t="s">
        <v>227</v>
      </c>
      <c r="H1830" s="5">
        <f t="shared" si="160"/>
        <v>-80000</v>
      </c>
      <c r="I1830" s="20">
        <v>10</v>
      </c>
      <c r="K1830" t="s">
        <v>11</v>
      </c>
      <c r="M1830" s="2">
        <v>504</v>
      </c>
    </row>
    <row r="1831" spans="2:13" ht="12.75">
      <c r="B1831" s="490">
        <v>5000</v>
      </c>
      <c r="C1831" s="1" t="s">
        <v>11</v>
      </c>
      <c r="D1831" s="1" t="s">
        <v>744</v>
      </c>
      <c r="E1831" s="1" t="s">
        <v>745</v>
      </c>
      <c r="F1831" s="41" t="s">
        <v>762</v>
      </c>
      <c r="G1831" s="25" t="s">
        <v>230</v>
      </c>
      <c r="H1831" s="5">
        <f t="shared" si="160"/>
        <v>-85000</v>
      </c>
      <c r="I1831" s="20">
        <v>10</v>
      </c>
      <c r="K1831" t="s">
        <v>11</v>
      </c>
      <c r="M1831" s="2">
        <v>504</v>
      </c>
    </row>
    <row r="1832" spans="2:13" ht="12.75">
      <c r="B1832" s="490">
        <v>5000</v>
      </c>
      <c r="C1832" s="1" t="s">
        <v>11</v>
      </c>
      <c r="D1832" s="1" t="s">
        <v>744</v>
      </c>
      <c r="E1832" s="1" t="s">
        <v>745</v>
      </c>
      <c r="F1832" s="41" t="s">
        <v>763</v>
      </c>
      <c r="G1832" s="25" t="s">
        <v>232</v>
      </c>
      <c r="H1832" s="5">
        <f t="shared" si="160"/>
        <v>-90000</v>
      </c>
      <c r="I1832" s="20">
        <v>10</v>
      </c>
      <c r="K1832" t="s">
        <v>11</v>
      </c>
      <c r="M1832" s="2">
        <v>504</v>
      </c>
    </row>
    <row r="1833" spans="2:13" ht="12.75">
      <c r="B1833" s="490">
        <v>5000</v>
      </c>
      <c r="C1833" s="1" t="s">
        <v>11</v>
      </c>
      <c r="D1833" s="1" t="s">
        <v>744</v>
      </c>
      <c r="E1833" s="1" t="s">
        <v>745</v>
      </c>
      <c r="F1833" s="41" t="s">
        <v>764</v>
      </c>
      <c r="G1833" s="25" t="s">
        <v>236</v>
      </c>
      <c r="H1833" s="5">
        <f t="shared" si="160"/>
        <v>-95000</v>
      </c>
      <c r="I1833" s="20">
        <v>10</v>
      </c>
      <c r="K1833" t="s">
        <v>11</v>
      </c>
      <c r="M1833" s="2">
        <v>504</v>
      </c>
    </row>
    <row r="1834" spans="2:13" ht="12.75">
      <c r="B1834" s="490">
        <v>5000</v>
      </c>
      <c r="C1834" s="1" t="s">
        <v>11</v>
      </c>
      <c r="D1834" s="1" t="s">
        <v>744</v>
      </c>
      <c r="E1834" s="1" t="s">
        <v>745</v>
      </c>
      <c r="F1834" s="41" t="s">
        <v>765</v>
      </c>
      <c r="G1834" s="25" t="s">
        <v>238</v>
      </c>
      <c r="H1834" s="5">
        <f t="shared" si="160"/>
        <v>-100000</v>
      </c>
      <c r="I1834" s="20">
        <v>10</v>
      </c>
      <c r="K1834" t="s">
        <v>11</v>
      </c>
      <c r="M1834" s="2">
        <v>504</v>
      </c>
    </row>
    <row r="1835" spans="2:13" ht="12.75">
      <c r="B1835" s="490">
        <v>5000</v>
      </c>
      <c r="C1835" s="1" t="s">
        <v>11</v>
      </c>
      <c r="D1835" s="1" t="s">
        <v>744</v>
      </c>
      <c r="E1835" s="1" t="s">
        <v>745</v>
      </c>
      <c r="F1835" s="41" t="s">
        <v>766</v>
      </c>
      <c r="G1835" s="25" t="s">
        <v>249</v>
      </c>
      <c r="H1835" s="5">
        <f t="shared" si="160"/>
        <v>-105000</v>
      </c>
      <c r="I1835" s="20">
        <v>10</v>
      </c>
      <c r="K1835" t="s">
        <v>11</v>
      </c>
      <c r="M1835" s="2">
        <v>504</v>
      </c>
    </row>
    <row r="1836" spans="2:13" ht="12.75">
      <c r="B1836" s="490">
        <v>5000</v>
      </c>
      <c r="C1836" s="1" t="s">
        <v>11</v>
      </c>
      <c r="D1836" s="1" t="s">
        <v>744</v>
      </c>
      <c r="E1836" s="1" t="s">
        <v>745</v>
      </c>
      <c r="F1836" s="41" t="s">
        <v>767</v>
      </c>
      <c r="G1836" s="25" t="s">
        <v>307</v>
      </c>
      <c r="H1836" s="5">
        <f t="shared" si="160"/>
        <v>-110000</v>
      </c>
      <c r="I1836" s="20">
        <v>10</v>
      </c>
      <c r="K1836" t="s">
        <v>11</v>
      </c>
      <c r="M1836" s="2">
        <v>504</v>
      </c>
    </row>
    <row r="1837" spans="2:13" ht="12.75">
      <c r="B1837" s="490">
        <v>5000</v>
      </c>
      <c r="C1837" s="1" t="s">
        <v>11</v>
      </c>
      <c r="D1837" s="1" t="s">
        <v>744</v>
      </c>
      <c r="E1837" s="1" t="s">
        <v>745</v>
      </c>
      <c r="F1837" s="64" t="s">
        <v>768</v>
      </c>
      <c r="G1837" s="25" t="s">
        <v>309</v>
      </c>
      <c r="H1837" s="5">
        <f t="shared" si="160"/>
        <v>-115000</v>
      </c>
      <c r="I1837" s="20">
        <v>10</v>
      </c>
      <c r="K1837" t="s">
        <v>11</v>
      </c>
      <c r="M1837" s="2">
        <v>504</v>
      </c>
    </row>
    <row r="1838" spans="2:13" ht="12.75">
      <c r="B1838" s="490">
        <v>2500</v>
      </c>
      <c r="C1838" s="1" t="s">
        <v>11</v>
      </c>
      <c r="D1838" s="1" t="s">
        <v>744</v>
      </c>
      <c r="E1838" s="1" t="s">
        <v>745</v>
      </c>
      <c r="F1838" s="25" t="s">
        <v>769</v>
      </c>
      <c r="G1838" s="25" t="s">
        <v>311</v>
      </c>
      <c r="H1838" s="5">
        <f t="shared" si="160"/>
        <v>-117500</v>
      </c>
      <c r="I1838" s="20">
        <v>5</v>
      </c>
      <c r="K1838" t="s">
        <v>11</v>
      </c>
      <c r="M1838" s="2">
        <v>504</v>
      </c>
    </row>
    <row r="1839" spans="2:13" ht="12.75">
      <c r="B1839" s="490">
        <v>5000</v>
      </c>
      <c r="C1839" s="1" t="s">
        <v>11</v>
      </c>
      <c r="D1839" s="1" t="s">
        <v>744</v>
      </c>
      <c r="E1839" s="1" t="s">
        <v>745</v>
      </c>
      <c r="F1839" s="25" t="s">
        <v>770</v>
      </c>
      <c r="G1839" s="25" t="s">
        <v>313</v>
      </c>
      <c r="H1839" s="5">
        <f t="shared" si="160"/>
        <v>-122500</v>
      </c>
      <c r="I1839" s="20">
        <v>10</v>
      </c>
      <c r="K1839" t="s">
        <v>11</v>
      </c>
      <c r="M1839" s="2">
        <v>504</v>
      </c>
    </row>
    <row r="1840" spans="2:13" ht="12.75">
      <c r="B1840" s="490">
        <v>5000</v>
      </c>
      <c r="C1840" s="1" t="s">
        <v>11</v>
      </c>
      <c r="D1840" s="1" t="s">
        <v>744</v>
      </c>
      <c r="E1840" s="1" t="s">
        <v>745</v>
      </c>
      <c r="F1840" s="41" t="s">
        <v>771</v>
      </c>
      <c r="G1840" s="25" t="s">
        <v>315</v>
      </c>
      <c r="H1840" s="5">
        <f t="shared" si="160"/>
        <v>-127500</v>
      </c>
      <c r="I1840" s="20">
        <v>10</v>
      </c>
      <c r="K1840" t="s">
        <v>11</v>
      </c>
      <c r="M1840" s="2">
        <v>504</v>
      </c>
    </row>
    <row r="1841" spans="2:13" ht="12.75">
      <c r="B1841" s="492">
        <v>2500</v>
      </c>
      <c r="C1841" s="1" t="s">
        <v>11</v>
      </c>
      <c r="D1841" s="10" t="s">
        <v>744</v>
      </c>
      <c r="E1841" s="1" t="s">
        <v>772</v>
      </c>
      <c r="F1841" s="25" t="s">
        <v>773</v>
      </c>
      <c r="G1841" s="39" t="s">
        <v>14</v>
      </c>
      <c r="H1841" s="5">
        <f t="shared" si="160"/>
        <v>-130000</v>
      </c>
      <c r="I1841" s="20">
        <v>5</v>
      </c>
      <c r="K1841" t="s">
        <v>11</v>
      </c>
      <c r="M1841" s="2">
        <v>504</v>
      </c>
    </row>
    <row r="1842" spans="2:13" ht="12.75">
      <c r="B1842" s="490">
        <v>2500</v>
      </c>
      <c r="C1842" s="1" t="s">
        <v>11</v>
      </c>
      <c r="D1842" s="10" t="s">
        <v>744</v>
      </c>
      <c r="E1842" s="1" t="s">
        <v>772</v>
      </c>
      <c r="F1842" s="25" t="s">
        <v>774</v>
      </c>
      <c r="G1842" s="25" t="s">
        <v>19</v>
      </c>
      <c r="H1842" s="5">
        <f t="shared" si="160"/>
        <v>-132500</v>
      </c>
      <c r="I1842" s="20">
        <v>5</v>
      </c>
      <c r="K1842" t="s">
        <v>11</v>
      </c>
      <c r="M1842" s="2">
        <v>504</v>
      </c>
    </row>
    <row r="1843" spans="2:13" ht="12.75">
      <c r="B1843" s="490">
        <v>2500</v>
      </c>
      <c r="C1843" s="1" t="s">
        <v>11</v>
      </c>
      <c r="D1843" s="10" t="s">
        <v>744</v>
      </c>
      <c r="E1843" s="1" t="s">
        <v>772</v>
      </c>
      <c r="F1843" s="25" t="s">
        <v>775</v>
      </c>
      <c r="G1843" s="25" t="s">
        <v>25</v>
      </c>
      <c r="H1843" s="5">
        <f t="shared" si="160"/>
        <v>-135000</v>
      </c>
      <c r="I1843" s="20">
        <v>5</v>
      </c>
      <c r="K1843" t="s">
        <v>11</v>
      </c>
      <c r="M1843" s="2">
        <v>504</v>
      </c>
    </row>
    <row r="1844" spans="2:13" ht="12.75">
      <c r="B1844" s="490">
        <v>2500</v>
      </c>
      <c r="C1844" s="1" t="s">
        <v>11</v>
      </c>
      <c r="D1844" s="1" t="s">
        <v>744</v>
      </c>
      <c r="E1844" s="1" t="s">
        <v>772</v>
      </c>
      <c r="F1844" s="41" t="s">
        <v>776</v>
      </c>
      <c r="G1844" s="25" t="s">
        <v>27</v>
      </c>
      <c r="H1844" s="5">
        <f t="shared" si="160"/>
        <v>-137500</v>
      </c>
      <c r="I1844" s="20">
        <v>5</v>
      </c>
      <c r="K1844" t="s">
        <v>11</v>
      </c>
      <c r="M1844" s="2">
        <v>504</v>
      </c>
    </row>
    <row r="1845" spans="2:13" ht="12.75">
      <c r="B1845" s="490">
        <v>2500</v>
      </c>
      <c r="C1845" s="1" t="s">
        <v>11</v>
      </c>
      <c r="D1845" s="1" t="s">
        <v>744</v>
      </c>
      <c r="E1845" s="1" t="s">
        <v>772</v>
      </c>
      <c r="F1845" s="41" t="s">
        <v>777</v>
      </c>
      <c r="G1845" s="25" t="s">
        <v>71</v>
      </c>
      <c r="H1845" s="5">
        <f t="shared" si="160"/>
        <v>-140000</v>
      </c>
      <c r="I1845" s="20">
        <v>5</v>
      </c>
      <c r="K1845" t="s">
        <v>11</v>
      </c>
      <c r="M1845" s="2">
        <v>504</v>
      </c>
    </row>
    <row r="1846" spans="2:13" ht="12.75">
      <c r="B1846" s="490">
        <v>2500</v>
      </c>
      <c r="C1846" s="1" t="s">
        <v>11</v>
      </c>
      <c r="D1846" s="1" t="s">
        <v>744</v>
      </c>
      <c r="E1846" s="1" t="s">
        <v>772</v>
      </c>
      <c r="F1846" s="41" t="s">
        <v>778</v>
      </c>
      <c r="G1846" s="25" t="s">
        <v>73</v>
      </c>
      <c r="H1846" s="5">
        <f t="shared" si="160"/>
        <v>-142500</v>
      </c>
      <c r="I1846" s="20">
        <v>5</v>
      </c>
      <c r="K1846" t="s">
        <v>11</v>
      </c>
      <c r="M1846" s="2">
        <v>504</v>
      </c>
    </row>
    <row r="1847" spans="2:13" ht="12.75">
      <c r="B1847" s="490">
        <v>2500</v>
      </c>
      <c r="C1847" s="1" t="s">
        <v>11</v>
      </c>
      <c r="D1847" s="1" t="s">
        <v>744</v>
      </c>
      <c r="E1847" s="1" t="s">
        <v>772</v>
      </c>
      <c r="F1847" s="41" t="s">
        <v>779</v>
      </c>
      <c r="G1847" s="25" t="s">
        <v>89</v>
      </c>
      <c r="H1847" s="5">
        <f t="shared" si="160"/>
        <v>-145000</v>
      </c>
      <c r="I1847" s="20">
        <v>5</v>
      </c>
      <c r="K1847" t="s">
        <v>11</v>
      </c>
      <c r="M1847" s="2">
        <v>504</v>
      </c>
    </row>
    <row r="1848" spans="2:13" ht="12.75">
      <c r="B1848" s="490">
        <v>2500</v>
      </c>
      <c r="C1848" s="1" t="s">
        <v>11</v>
      </c>
      <c r="D1848" s="1" t="s">
        <v>744</v>
      </c>
      <c r="E1848" s="1" t="s">
        <v>772</v>
      </c>
      <c r="F1848" s="25" t="s">
        <v>780</v>
      </c>
      <c r="G1848" s="25" t="s">
        <v>91</v>
      </c>
      <c r="H1848" s="5">
        <f t="shared" si="160"/>
        <v>-147500</v>
      </c>
      <c r="I1848" s="20">
        <v>5</v>
      </c>
      <c r="K1848" t="s">
        <v>11</v>
      </c>
      <c r="M1848" s="2">
        <v>504</v>
      </c>
    </row>
    <row r="1849" spans="2:13" ht="12.75">
      <c r="B1849" s="490">
        <v>2000</v>
      </c>
      <c r="C1849" s="1" t="s">
        <v>11</v>
      </c>
      <c r="D1849" s="1" t="s">
        <v>744</v>
      </c>
      <c r="E1849" s="1" t="s">
        <v>772</v>
      </c>
      <c r="F1849" s="25" t="s">
        <v>781</v>
      </c>
      <c r="G1849" s="25" t="s">
        <v>137</v>
      </c>
      <c r="H1849" s="5">
        <f t="shared" si="160"/>
        <v>-149500</v>
      </c>
      <c r="I1849" s="20">
        <v>4</v>
      </c>
      <c r="K1849" t="s">
        <v>11</v>
      </c>
      <c r="M1849" s="2">
        <v>504</v>
      </c>
    </row>
    <row r="1850" spans="2:13" ht="12.75">
      <c r="B1850" s="490">
        <v>2500</v>
      </c>
      <c r="C1850" s="1" t="s">
        <v>11</v>
      </c>
      <c r="D1850" s="1" t="s">
        <v>744</v>
      </c>
      <c r="E1850" s="1" t="s">
        <v>772</v>
      </c>
      <c r="F1850" s="25" t="s">
        <v>782</v>
      </c>
      <c r="G1850" s="25" t="s">
        <v>92</v>
      </c>
      <c r="H1850" s="5">
        <f t="shared" si="160"/>
        <v>-152000</v>
      </c>
      <c r="I1850" s="20">
        <v>5</v>
      </c>
      <c r="K1850" t="s">
        <v>11</v>
      </c>
      <c r="M1850" s="2">
        <v>504</v>
      </c>
    </row>
    <row r="1851" spans="2:13" ht="12.75">
      <c r="B1851" s="490">
        <v>2500</v>
      </c>
      <c r="C1851" s="1" t="s">
        <v>11</v>
      </c>
      <c r="D1851" s="1" t="s">
        <v>744</v>
      </c>
      <c r="E1851" s="1" t="s">
        <v>772</v>
      </c>
      <c r="F1851" s="25" t="s">
        <v>783</v>
      </c>
      <c r="G1851" s="25" t="s">
        <v>123</v>
      </c>
      <c r="H1851" s="5">
        <f t="shared" si="160"/>
        <v>-154500</v>
      </c>
      <c r="I1851" s="20">
        <v>5</v>
      </c>
      <c r="K1851" t="s">
        <v>11</v>
      </c>
      <c r="M1851" s="2">
        <v>504</v>
      </c>
    </row>
    <row r="1852" spans="2:13" ht="12.75">
      <c r="B1852" s="491">
        <v>2500</v>
      </c>
      <c r="C1852" s="1" t="s">
        <v>11</v>
      </c>
      <c r="D1852" s="1" t="s">
        <v>744</v>
      </c>
      <c r="E1852" s="1" t="s">
        <v>772</v>
      </c>
      <c r="F1852" s="25" t="s">
        <v>784</v>
      </c>
      <c r="G1852" s="25" t="s">
        <v>224</v>
      </c>
      <c r="H1852" s="5">
        <f t="shared" si="160"/>
        <v>-157000</v>
      </c>
      <c r="I1852" s="20">
        <v>5</v>
      </c>
      <c r="K1852" t="s">
        <v>11</v>
      </c>
      <c r="M1852" s="2">
        <v>504</v>
      </c>
    </row>
    <row r="1853" spans="2:13" ht="12.75">
      <c r="B1853" s="490">
        <v>2500</v>
      </c>
      <c r="C1853" s="1" t="s">
        <v>11</v>
      </c>
      <c r="D1853" s="1" t="s">
        <v>744</v>
      </c>
      <c r="E1853" s="1" t="s">
        <v>772</v>
      </c>
      <c r="F1853" s="41" t="s">
        <v>785</v>
      </c>
      <c r="G1853" s="25" t="s">
        <v>230</v>
      </c>
      <c r="H1853" s="5">
        <f t="shared" si="160"/>
        <v>-159500</v>
      </c>
      <c r="I1853" s="20">
        <v>5</v>
      </c>
      <c r="K1853" t="s">
        <v>11</v>
      </c>
      <c r="M1853" s="2">
        <v>504</v>
      </c>
    </row>
    <row r="1854" spans="2:13" ht="12.75">
      <c r="B1854" s="490">
        <v>10000</v>
      </c>
      <c r="C1854" s="1" t="s">
        <v>11</v>
      </c>
      <c r="D1854" s="1" t="s">
        <v>744</v>
      </c>
      <c r="E1854" s="1" t="s">
        <v>772</v>
      </c>
      <c r="F1854" s="25" t="s">
        <v>786</v>
      </c>
      <c r="G1854" s="25" t="s">
        <v>230</v>
      </c>
      <c r="H1854" s="5">
        <f t="shared" si="160"/>
        <v>-169500</v>
      </c>
      <c r="I1854" s="20">
        <v>20</v>
      </c>
      <c r="K1854" t="s">
        <v>11</v>
      </c>
      <c r="M1854" s="2">
        <v>504</v>
      </c>
    </row>
    <row r="1855" spans="2:13" ht="12.75">
      <c r="B1855" s="490">
        <v>2500</v>
      </c>
      <c r="C1855" s="1" t="s">
        <v>11</v>
      </c>
      <c r="D1855" s="1" t="s">
        <v>744</v>
      </c>
      <c r="E1855" s="1" t="s">
        <v>772</v>
      </c>
      <c r="F1855" s="41" t="s">
        <v>787</v>
      </c>
      <c r="G1855" s="25" t="s">
        <v>232</v>
      </c>
      <c r="H1855" s="5">
        <f t="shared" si="160"/>
        <v>-172000</v>
      </c>
      <c r="I1855" s="20">
        <v>5</v>
      </c>
      <c r="K1855" t="s">
        <v>11</v>
      </c>
      <c r="M1855" s="2">
        <v>504</v>
      </c>
    </row>
    <row r="1856" spans="2:13" ht="12.75">
      <c r="B1856" s="490">
        <v>2500</v>
      </c>
      <c r="C1856" s="1" t="s">
        <v>11</v>
      </c>
      <c r="D1856" s="1" t="s">
        <v>744</v>
      </c>
      <c r="E1856" s="1" t="s">
        <v>772</v>
      </c>
      <c r="F1856" s="41" t="s">
        <v>788</v>
      </c>
      <c r="G1856" s="25" t="s">
        <v>236</v>
      </c>
      <c r="H1856" s="5">
        <f t="shared" si="160"/>
        <v>-174500</v>
      </c>
      <c r="I1856" s="20">
        <v>5</v>
      </c>
      <c r="K1856" t="s">
        <v>11</v>
      </c>
      <c r="M1856" s="2">
        <v>504</v>
      </c>
    </row>
    <row r="1857" spans="2:13" ht="12.75">
      <c r="B1857" s="490">
        <v>2500</v>
      </c>
      <c r="C1857" s="1" t="s">
        <v>11</v>
      </c>
      <c r="D1857" s="1" t="s">
        <v>744</v>
      </c>
      <c r="E1857" s="1" t="s">
        <v>772</v>
      </c>
      <c r="F1857" s="41" t="s">
        <v>789</v>
      </c>
      <c r="G1857" s="25" t="s">
        <v>238</v>
      </c>
      <c r="H1857" s="5">
        <f t="shared" si="160"/>
        <v>-177000</v>
      </c>
      <c r="I1857" s="20">
        <v>5</v>
      </c>
      <c r="K1857" t="s">
        <v>11</v>
      </c>
      <c r="M1857" s="2">
        <v>504</v>
      </c>
    </row>
    <row r="1858" spans="2:13" ht="12.75">
      <c r="B1858" s="490">
        <v>2500</v>
      </c>
      <c r="C1858" s="1" t="s">
        <v>11</v>
      </c>
      <c r="D1858" s="1" t="s">
        <v>744</v>
      </c>
      <c r="E1858" s="1" t="s">
        <v>772</v>
      </c>
      <c r="F1858" s="41" t="s">
        <v>790</v>
      </c>
      <c r="G1858" s="25" t="s">
        <v>307</v>
      </c>
      <c r="H1858" s="5">
        <f t="shared" si="160"/>
        <v>-179500</v>
      </c>
      <c r="I1858" s="20">
        <v>5</v>
      </c>
      <c r="K1858" t="s">
        <v>11</v>
      </c>
      <c r="M1858" s="2">
        <v>504</v>
      </c>
    </row>
    <row r="1859" spans="2:13" ht="12.75">
      <c r="B1859" s="490">
        <v>2500</v>
      </c>
      <c r="C1859" s="1" t="s">
        <v>11</v>
      </c>
      <c r="D1859" s="1" t="s">
        <v>744</v>
      </c>
      <c r="E1859" s="1" t="s">
        <v>772</v>
      </c>
      <c r="F1859" s="25" t="s">
        <v>791</v>
      </c>
      <c r="G1859" s="25" t="s">
        <v>309</v>
      </c>
      <c r="H1859" s="5">
        <f t="shared" si="160"/>
        <v>-182000</v>
      </c>
      <c r="I1859" s="20">
        <v>5</v>
      </c>
      <c r="K1859" t="s">
        <v>11</v>
      </c>
      <c r="M1859" s="2">
        <v>504</v>
      </c>
    </row>
    <row r="1860" spans="2:13" ht="12.75">
      <c r="B1860" s="490">
        <v>2500</v>
      </c>
      <c r="C1860" s="1" t="s">
        <v>11</v>
      </c>
      <c r="D1860" s="1" t="s">
        <v>744</v>
      </c>
      <c r="E1860" s="1" t="s">
        <v>772</v>
      </c>
      <c r="F1860" s="25" t="s">
        <v>792</v>
      </c>
      <c r="G1860" s="25" t="s">
        <v>311</v>
      </c>
      <c r="H1860" s="5">
        <f t="shared" si="160"/>
        <v>-184500</v>
      </c>
      <c r="I1860" s="20">
        <v>5</v>
      </c>
      <c r="K1860" t="s">
        <v>11</v>
      </c>
      <c r="M1860" s="2">
        <v>504</v>
      </c>
    </row>
    <row r="1861" spans="2:13" ht="12.75">
      <c r="B1861" s="490">
        <v>2500</v>
      </c>
      <c r="C1861" s="1" t="s">
        <v>11</v>
      </c>
      <c r="D1861" s="1" t="s">
        <v>744</v>
      </c>
      <c r="E1861" s="1" t="s">
        <v>772</v>
      </c>
      <c r="F1861" s="25" t="s">
        <v>793</v>
      </c>
      <c r="G1861" s="25" t="s">
        <v>313</v>
      </c>
      <c r="H1861" s="5">
        <f t="shared" si="160"/>
        <v>-187000</v>
      </c>
      <c r="I1861" s="20">
        <v>5</v>
      </c>
      <c r="K1861" t="s">
        <v>11</v>
      </c>
      <c r="M1861" s="2">
        <v>504</v>
      </c>
    </row>
    <row r="1862" spans="1:13" s="44" customFormat="1" ht="12.75">
      <c r="A1862" s="1"/>
      <c r="B1862" s="490">
        <v>5000</v>
      </c>
      <c r="C1862" s="1" t="s">
        <v>11</v>
      </c>
      <c r="D1862" s="1" t="s">
        <v>744</v>
      </c>
      <c r="E1862" s="1" t="s">
        <v>772</v>
      </c>
      <c r="F1862" s="41" t="s">
        <v>794</v>
      </c>
      <c r="G1862" s="25" t="s">
        <v>315</v>
      </c>
      <c r="H1862" s="5">
        <f t="shared" si="160"/>
        <v>-192000</v>
      </c>
      <c r="I1862" s="20">
        <v>10</v>
      </c>
      <c r="J1862"/>
      <c r="K1862" t="s">
        <v>11</v>
      </c>
      <c r="L1862"/>
      <c r="M1862" s="2">
        <v>504</v>
      </c>
    </row>
    <row r="1863" spans="1:13" ht="12.75">
      <c r="A1863" s="9"/>
      <c r="B1863" s="493">
        <f>SUM(B1815:B1862)</f>
        <v>192000</v>
      </c>
      <c r="C1863" s="9" t="s">
        <v>11</v>
      </c>
      <c r="D1863" s="9"/>
      <c r="E1863" s="9"/>
      <c r="F1863" s="16"/>
      <c r="G1863" s="16"/>
      <c r="H1863" s="42">
        <v>0</v>
      </c>
      <c r="I1863" s="43">
        <v>10</v>
      </c>
      <c r="J1863" s="44"/>
      <c r="K1863" s="44"/>
      <c r="L1863" s="44"/>
      <c r="M1863" s="2">
        <v>504</v>
      </c>
    </row>
    <row r="1864" spans="2:13" ht="12.75">
      <c r="B1864" s="490"/>
      <c r="H1864" s="5">
        <f t="shared" si="160"/>
        <v>0</v>
      </c>
      <c r="I1864" s="20">
        <v>10</v>
      </c>
      <c r="M1864" s="2">
        <v>504</v>
      </c>
    </row>
    <row r="1865" spans="2:13" ht="12.75">
      <c r="B1865" s="490"/>
      <c r="H1865" s="5">
        <f t="shared" si="160"/>
        <v>0</v>
      </c>
      <c r="I1865" s="20">
        <v>10</v>
      </c>
      <c r="M1865" s="2">
        <v>504</v>
      </c>
    </row>
    <row r="1866" spans="1:13" s="97" customFormat="1" ht="12.75">
      <c r="A1866" s="1"/>
      <c r="B1866" s="306">
        <v>1500</v>
      </c>
      <c r="C1866" s="1" t="s">
        <v>795</v>
      </c>
      <c r="D1866" s="1" t="s">
        <v>744</v>
      </c>
      <c r="E1866" s="1" t="s">
        <v>796</v>
      </c>
      <c r="F1866" s="25" t="s">
        <v>797</v>
      </c>
      <c r="G1866" s="25" t="s">
        <v>313</v>
      </c>
      <c r="H1866" s="5">
        <f t="shared" si="160"/>
        <v>-1500</v>
      </c>
      <c r="I1866" s="20">
        <f aca="true" t="shared" si="161" ref="I1866:I1929">+B1866/M1866</f>
        <v>2.9761904761904763</v>
      </c>
      <c r="J1866"/>
      <c r="K1866" t="s">
        <v>772</v>
      </c>
      <c r="L1866"/>
      <c r="M1866" s="2">
        <v>504</v>
      </c>
    </row>
    <row r="1867" spans="1:13" s="44" customFormat="1" ht="12.75">
      <c r="A1867" s="75"/>
      <c r="B1867" s="495">
        <v>1500</v>
      </c>
      <c r="C1867" s="75" t="s">
        <v>796</v>
      </c>
      <c r="D1867" s="75"/>
      <c r="E1867" s="75"/>
      <c r="F1867" s="78"/>
      <c r="G1867" s="78"/>
      <c r="H1867" s="76">
        <v>0</v>
      </c>
      <c r="I1867" s="79">
        <f t="shared" si="161"/>
        <v>2.9761904761904763</v>
      </c>
      <c r="J1867" s="80"/>
      <c r="K1867" s="80"/>
      <c r="L1867" s="80"/>
      <c r="M1867" s="2">
        <v>504</v>
      </c>
    </row>
    <row r="1868" spans="3:13" ht="12.75">
      <c r="C1868" s="10"/>
      <c r="D1868" s="10"/>
      <c r="H1868" s="5">
        <f t="shared" si="160"/>
        <v>0</v>
      </c>
      <c r="I1868" s="20">
        <f t="shared" si="161"/>
        <v>0</v>
      </c>
      <c r="M1868" s="2">
        <v>504</v>
      </c>
    </row>
    <row r="1869" spans="4:13" ht="12.75">
      <c r="D1869" s="10"/>
      <c r="H1869" s="5">
        <f t="shared" si="160"/>
        <v>0</v>
      </c>
      <c r="I1869" s="20">
        <f t="shared" si="161"/>
        <v>0</v>
      </c>
      <c r="M1869" s="2">
        <v>504</v>
      </c>
    </row>
    <row r="1870" spans="4:14" ht="12.75">
      <c r="D1870" s="10"/>
      <c r="H1870" s="5">
        <f t="shared" si="160"/>
        <v>0</v>
      </c>
      <c r="I1870" s="20">
        <f t="shared" si="161"/>
        <v>0</v>
      </c>
      <c r="M1870" s="2">
        <v>504</v>
      </c>
      <c r="N1870" s="51">
        <v>500</v>
      </c>
    </row>
    <row r="1871" spans="2:13" ht="12.75">
      <c r="B1871" s="306">
        <v>1600</v>
      </c>
      <c r="C1871" s="1" t="s">
        <v>38</v>
      </c>
      <c r="D1871" s="1" t="s">
        <v>744</v>
      </c>
      <c r="E1871" s="1" t="s">
        <v>52</v>
      </c>
      <c r="F1871" s="25" t="s">
        <v>798</v>
      </c>
      <c r="G1871" s="25" t="s">
        <v>14</v>
      </c>
      <c r="H1871" s="5">
        <f t="shared" si="160"/>
        <v>-1600</v>
      </c>
      <c r="I1871" s="20">
        <f t="shared" si="161"/>
        <v>3.1746031746031744</v>
      </c>
      <c r="K1871" t="s">
        <v>772</v>
      </c>
      <c r="M1871" s="2">
        <v>504</v>
      </c>
    </row>
    <row r="1872" spans="2:13" ht="12.75">
      <c r="B1872" s="306">
        <v>1500</v>
      </c>
      <c r="C1872" s="1" t="s">
        <v>38</v>
      </c>
      <c r="D1872" s="1" t="s">
        <v>744</v>
      </c>
      <c r="E1872" s="1" t="s">
        <v>52</v>
      </c>
      <c r="F1872" s="25" t="s">
        <v>798</v>
      </c>
      <c r="G1872" s="25" t="s">
        <v>19</v>
      </c>
      <c r="H1872" s="5">
        <f t="shared" si="160"/>
        <v>-3100</v>
      </c>
      <c r="I1872" s="20">
        <f t="shared" si="161"/>
        <v>2.9761904761904763</v>
      </c>
      <c r="K1872" t="s">
        <v>772</v>
      </c>
      <c r="M1872" s="2">
        <v>504</v>
      </c>
    </row>
    <row r="1873" spans="2:13" ht="12.75">
      <c r="B1873" s="306">
        <v>1300</v>
      </c>
      <c r="C1873" s="1" t="s">
        <v>38</v>
      </c>
      <c r="D1873" s="1" t="s">
        <v>744</v>
      </c>
      <c r="E1873" s="1" t="s">
        <v>52</v>
      </c>
      <c r="F1873" s="25" t="s">
        <v>798</v>
      </c>
      <c r="G1873" s="25" t="s">
        <v>21</v>
      </c>
      <c r="H1873" s="5">
        <f t="shared" si="160"/>
        <v>-4400</v>
      </c>
      <c r="I1873" s="20">
        <f t="shared" si="161"/>
        <v>2.5793650793650795</v>
      </c>
      <c r="K1873" t="s">
        <v>772</v>
      </c>
      <c r="M1873" s="2">
        <v>504</v>
      </c>
    </row>
    <row r="1874" spans="2:13" ht="12.75">
      <c r="B1874" s="306">
        <v>1200</v>
      </c>
      <c r="C1874" s="1" t="s">
        <v>38</v>
      </c>
      <c r="D1874" s="1" t="s">
        <v>744</v>
      </c>
      <c r="E1874" s="1" t="s">
        <v>52</v>
      </c>
      <c r="F1874" s="25" t="s">
        <v>798</v>
      </c>
      <c r="G1874" s="25" t="s">
        <v>25</v>
      </c>
      <c r="H1874" s="5">
        <f t="shared" si="160"/>
        <v>-5600</v>
      </c>
      <c r="I1874" s="20">
        <f t="shared" si="161"/>
        <v>2.380952380952381</v>
      </c>
      <c r="K1874" t="s">
        <v>772</v>
      </c>
      <c r="M1874" s="2">
        <v>504</v>
      </c>
    </row>
    <row r="1875" spans="2:13" ht="12.75">
      <c r="B1875" s="306">
        <v>1200</v>
      </c>
      <c r="C1875" s="1" t="s">
        <v>38</v>
      </c>
      <c r="D1875" s="1" t="s">
        <v>744</v>
      </c>
      <c r="E1875" s="1" t="s">
        <v>52</v>
      </c>
      <c r="F1875" s="25" t="s">
        <v>798</v>
      </c>
      <c r="G1875" s="25" t="s">
        <v>27</v>
      </c>
      <c r="H1875" s="5">
        <f t="shared" si="160"/>
        <v>-6800</v>
      </c>
      <c r="I1875" s="20">
        <f t="shared" si="161"/>
        <v>2.380952380952381</v>
      </c>
      <c r="K1875" t="s">
        <v>772</v>
      </c>
      <c r="M1875" s="2">
        <v>504</v>
      </c>
    </row>
    <row r="1876" spans="2:13" ht="12.75">
      <c r="B1876" s="306">
        <v>1000</v>
      </c>
      <c r="C1876" s="1" t="s">
        <v>38</v>
      </c>
      <c r="D1876" s="1" t="s">
        <v>744</v>
      </c>
      <c r="E1876" s="1" t="s">
        <v>52</v>
      </c>
      <c r="F1876" s="25" t="s">
        <v>798</v>
      </c>
      <c r="G1876" s="25" t="s">
        <v>71</v>
      </c>
      <c r="H1876" s="5">
        <f t="shared" si="160"/>
        <v>-7800</v>
      </c>
      <c r="I1876" s="20">
        <f t="shared" si="161"/>
        <v>1.9841269841269842</v>
      </c>
      <c r="K1876" t="s">
        <v>772</v>
      </c>
      <c r="M1876" s="2">
        <v>504</v>
      </c>
    </row>
    <row r="1877" spans="2:13" ht="12.75">
      <c r="B1877" s="306">
        <v>1400</v>
      </c>
      <c r="C1877" s="1" t="s">
        <v>38</v>
      </c>
      <c r="D1877" s="1" t="s">
        <v>744</v>
      </c>
      <c r="E1877" s="1" t="s">
        <v>52</v>
      </c>
      <c r="F1877" s="25" t="s">
        <v>798</v>
      </c>
      <c r="G1877" s="25" t="s">
        <v>73</v>
      </c>
      <c r="H1877" s="5">
        <f t="shared" si="160"/>
        <v>-9200</v>
      </c>
      <c r="I1877" s="20">
        <f t="shared" si="161"/>
        <v>2.7777777777777777</v>
      </c>
      <c r="K1877" t="s">
        <v>772</v>
      </c>
      <c r="M1877" s="2">
        <v>504</v>
      </c>
    </row>
    <row r="1878" spans="2:13" ht="12.75">
      <c r="B1878" s="306">
        <v>1500</v>
      </c>
      <c r="C1878" s="1" t="s">
        <v>38</v>
      </c>
      <c r="D1878" s="1" t="s">
        <v>744</v>
      </c>
      <c r="E1878" s="1" t="s">
        <v>52</v>
      </c>
      <c r="F1878" s="25" t="s">
        <v>798</v>
      </c>
      <c r="G1878" s="25" t="s">
        <v>89</v>
      </c>
      <c r="H1878" s="5">
        <f t="shared" si="160"/>
        <v>-10700</v>
      </c>
      <c r="I1878" s="20">
        <f t="shared" si="161"/>
        <v>2.9761904761904763</v>
      </c>
      <c r="K1878" t="s">
        <v>772</v>
      </c>
      <c r="M1878" s="2">
        <v>504</v>
      </c>
    </row>
    <row r="1879" spans="2:13" ht="12.75">
      <c r="B1879" s="306">
        <v>1200</v>
      </c>
      <c r="C1879" s="1" t="s">
        <v>38</v>
      </c>
      <c r="D1879" s="1" t="s">
        <v>744</v>
      </c>
      <c r="E1879" s="1" t="s">
        <v>52</v>
      </c>
      <c r="F1879" s="25" t="s">
        <v>798</v>
      </c>
      <c r="G1879" s="25" t="s">
        <v>90</v>
      </c>
      <c r="H1879" s="5">
        <f aca="true" t="shared" si="162" ref="H1879:H1942">H1878-B1879</f>
        <v>-11900</v>
      </c>
      <c r="I1879" s="20">
        <f t="shared" si="161"/>
        <v>2.380952380952381</v>
      </c>
      <c r="K1879" t="s">
        <v>772</v>
      </c>
      <c r="M1879" s="2">
        <v>504</v>
      </c>
    </row>
    <row r="1880" spans="2:13" ht="12.75">
      <c r="B1880" s="306">
        <v>1200</v>
      </c>
      <c r="C1880" s="1" t="s">
        <v>38</v>
      </c>
      <c r="D1880" s="1" t="s">
        <v>744</v>
      </c>
      <c r="E1880" s="1" t="s">
        <v>52</v>
      </c>
      <c r="F1880" s="25" t="s">
        <v>798</v>
      </c>
      <c r="G1880" s="25" t="s">
        <v>91</v>
      </c>
      <c r="H1880" s="5">
        <f t="shared" si="162"/>
        <v>-13100</v>
      </c>
      <c r="I1880" s="20">
        <f t="shared" si="161"/>
        <v>2.380952380952381</v>
      </c>
      <c r="K1880" t="s">
        <v>772</v>
      </c>
      <c r="M1880" s="2">
        <v>504</v>
      </c>
    </row>
    <row r="1881" spans="2:13" ht="12.75">
      <c r="B1881" s="306">
        <v>1400</v>
      </c>
      <c r="C1881" s="1" t="s">
        <v>38</v>
      </c>
      <c r="D1881" s="1" t="s">
        <v>744</v>
      </c>
      <c r="E1881" s="1" t="s">
        <v>52</v>
      </c>
      <c r="F1881" s="25" t="s">
        <v>798</v>
      </c>
      <c r="G1881" s="25" t="s">
        <v>137</v>
      </c>
      <c r="H1881" s="5">
        <f t="shared" si="162"/>
        <v>-14500</v>
      </c>
      <c r="I1881" s="20">
        <f t="shared" si="161"/>
        <v>2.7777777777777777</v>
      </c>
      <c r="K1881" t="s">
        <v>772</v>
      </c>
      <c r="M1881" s="2">
        <v>504</v>
      </c>
    </row>
    <row r="1882" spans="2:13" ht="12.75">
      <c r="B1882" s="306">
        <v>1000</v>
      </c>
      <c r="C1882" s="1" t="s">
        <v>38</v>
      </c>
      <c r="D1882" s="1" t="s">
        <v>744</v>
      </c>
      <c r="E1882" s="1" t="s">
        <v>52</v>
      </c>
      <c r="F1882" s="25" t="s">
        <v>798</v>
      </c>
      <c r="G1882" s="25" t="s">
        <v>92</v>
      </c>
      <c r="H1882" s="5">
        <f t="shared" si="162"/>
        <v>-15500</v>
      </c>
      <c r="I1882" s="20">
        <f t="shared" si="161"/>
        <v>1.9841269841269842</v>
      </c>
      <c r="K1882" t="s">
        <v>772</v>
      </c>
      <c r="M1882" s="2">
        <v>504</v>
      </c>
    </row>
    <row r="1883" spans="2:13" ht="12.75">
      <c r="B1883" s="306">
        <v>1500</v>
      </c>
      <c r="C1883" s="1" t="s">
        <v>38</v>
      </c>
      <c r="D1883" s="1" t="s">
        <v>744</v>
      </c>
      <c r="E1883" s="1" t="s">
        <v>52</v>
      </c>
      <c r="F1883" s="25" t="s">
        <v>798</v>
      </c>
      <c r="G1883" s="25" t="s">
        <v>123</v>
      </c>
      <c r="H1883" s="5">
        <f t="shared" si="162"/>
        <v>-17000</v>
      </c>
      <c r="I1883" s="20">
        <f t="shared" si="161"/>
        <v>2.9761904761904763</v>
      </c>
      <c r="K1883" t="s">
        <v>772</v>
      </c>
      <c r="M1883" s="2">
        <v>504</v>
      </c>
    </row>
    <row r="1884" spans="2:13" ht="12.75">
      <c r="B1884" s="306">
        <v>1800</v>
      </c>
      <c r="C1884" s="1" t="s">
        <v>38</v>
      </c>
      <c r="D1884" s="1" t="s">
        <v>744</v>
      </c>
      <c r="E1884" s="1" t="s">
        <v>52</v>
      </c>
      <c r="F1884" s="25" t="s">
        <v>798</v>
      </c>
      <c r="G1884" s="25" t="s">
        <v>224</v>
      </c>
      <c r="H1884" s="5">
        <f t="shared" si="162"/>
        <v>-18800</v>
      </c>
      <c r="I1884" s="20">
        <f t="shared" si="161"/>
        <v>3.5714285714285716</v>
      </c>
      <c r="K1884" t="s">
        <v>772</v>
      </c>
      <c r="M1884" s="2">
        <v>504</v>
      </c>
    </row>
    <row r="1885" spans="2:13" ht="12.75">
      <c r="B1885" s="306">
        <v>1800</v>
      </c>
      <c r="C1885" s="1" t="s">
        <v>38</v>
      </c>
      <c r="D1885" s="1" t="s">
        <v>744</v>
      </c>
      <c r="E1885" s="1" t="s">
        <v>52</v>
      </c>
      <c r="F1885" s="25" t="s">
        <v>798</v>
      </c>
      <c r="G1885" s="25" t="s">
        <v>227</v>
      </c>
      <c r="H1885" s="5">
        <f t="shared" si="162"/>
        <v>-20600</v>
      </c>
      <c r="I1885" s="20">
        <f t="shared" si="161"/>
        <v>3.5714285714285716</v>
      </c>
      <c r="K1885" t="s">
        <v>772</v>
      </c>
      <c r="M1885" s="2">
        <v>504</v>
      </c>
    </row>
    <row r="1886" spans="2:13" ht="12.75">
      <c r="B1886" s="306">
        <v>1400</v>
      </c>
      <c r="C1886" s="1" t="s">
        <v>38</v>
      </c>
      <c r="D1886" s="1" t="s">
        <v>744</v>
      </c>
      <c r="E1886" s="1" t="s">
        <v>52</v>
      </c>
      <c r="F1886" s="25" t="s">
        <v>798</v>
      </c>
      <c r="G1886" s="25" t="s">
        <v>230</v>
      </c>
      <c r="H1886" s="5">
        <f t="shared" si="162"/>
        <v>-22000</v>
      </c>
      <c r="I1886" s="20">
        <f t="shared" si="161"/>
        <v>2.7777777777777777</v>
      </c>
      <c r="K1886" t="s">
        <v>772</v>
      </c>
      <c r="M1886" s="2">
        <v>504</v>
      </c>
    </row>
    <row r="1887" spans="2:13" ht="12.75">
      <c r="B1887" s="306">
        <v>1200</v>
      </c>
      <c r="C1887" s="1" t="s">
        <v>38</v>
      </c>
      <c r="D1887" s="1" t="s">
        <v>744</v>
      </c>
      <c r="E1887" s="1" t="s">
        <v>52</v>
      </c>
      <c r="F1887" s="25" t="s">
        <v>798</v>
      </c>
      <c r="G1887" s="25" t="s">
        <v>232</v>
      </c>
      <c r="H1887" s="5">
        <f t="shared" si="162"/>
        <v>-23200</v>
      </c>
      <c r="I1887" s="20">
        <f t="shared" si="161"/>
        <v>2.380952380952381</v>
      </c>
      <c r="K1887" t="s">
        <v>772</v>
      </c>
      <c r="M1887" s="2">
        <v>504</v>
      </c>
    </row>
    <row r="1888" spans="2:13" ht="12.75">
      <c r="B1888" s="306">
        <v>1200</v>
      </c>
      <c r="C1888" s="1" t="s">
        <v>38</v>
      </c>
      <c r="D1888" s="1" t="s">
        <v>744</v>
      </c>
      <c r="E1888" s="1" t="s">
        <v>52</v>
      </c>
      <c r="F1888" s="25" t="s">
        <v>798</v>
      </c>
      <c r="G1888" s="25" t="s">
        <v>236</v>
      </c>
      <c r="H1888" s="5">
        <f t="shared" si="162"/>
        <v>-24400</v>
      </c>
      <c r="I1888" s="20">
        <f t="shared" si="161"/>
        <v>2.380952380952381</v>
      </c>
      <c r="K1888" t="s">
        <v>772</v>
      </c>
      <c r="M1888" s="2">
        <v>504</v>
      </c>
    </row>
    <row r="1889" spans="2:13" ht="12.75">
      <c r="B1889" s="306">
        <v>1200</v>
      </c>
      <c r="C1889" s="1" t="s">
        <v>38</v>
      </c>
      <c r="D1889" s="1" t="s">
        <v>744</v>
      </c>
      <c r="E1889" s="1" t="s">
        <v>52</v>
      </c>
      <c r="F1889" s="25" t="s">
        <v>798</v>
      </c>
      <c r="G1889" s="25" t="s">
        <v>238</v>
      </c>
      <c r="H1889" s="5">
        <f t="shared" si="162"/>
        <v>-25600</v>
      </c>
      <c r="I1889" s="20">
        <f t="shared" si="161"/>
        <v>2.380952380952381</v>
      </c>
      <c r="K1889" t="s">
        <v>772</v>
      </c>
      <c r="M1889" s="2">
        <v>504</v>
      </c>
    </row>
    <row r="1890" spans="2:13" ht="12.75">
      <c r="B1890" s="306">
        <v>1400</v>
      </c>
      <c r="C1890" s="1" t="s">
        <v>38</v>
      </c>
      <c r="D1890" s="1" t="s">
        <v>744</v>
      </c>
      <c r="E1890" s="1" t="s">
        <v>52</v>
      </c>
      <c r="F1890" s="25" t="s">
        <v>798</v>
      </c>
      <c r="G1890" s="25" t="s">
        <v>249</v>
      </c>
      <c r="H1890" s="5">
        <f t="shared" si="162"/>
        <v>-27000</v>
      </c>
      <c r="I1890" s="20">
        <f t="shared" si="161"/>
        <v>2.7777777777777777</v>
      </c>
      <c r="K1890" t="s">
        <v>772</v>
      </c>
      <c r="M1890" s="2">
        <v>504</v>
      </c>
    </row>
    <row r="1891" spans="2:13" ht="12.75">
      <c r="B1891" s="306">
        <v>1600</v>
      </c>
      <c r="C1891" s="1" t="s">
        <v>38</v>
      </c>
      <c r="D1891" s="1" t="s">
        <v>744</v>
      </c>
      <c r="E1891" s="1" t="s">
        <v>52</v>
      </c>
      <c r="F1891" s="25" t="s">
        <v>798</v>
      </c>
      <c r="G1891" s="25" t="s">
        <v>307</v>
      </c>
      <c r="H1891" s="5">
        <f t="shared" si="162"/>
        <v>-28600</v>
      </c>
      <c r="I1891" s="20">
        <f t="shared" si="161"/>
        <v>3.1746031746031744</v>
      </c>
      <c r="K1891" t="s">
        <v>772</v>
      </c>
      <c r="M1891" s="2">
        <v>504</v>
      </c>
    </row>
    <row r="1892" spans="2:13" ht="12.75">
      <c r="B1892" s="306">
        <v>1700</v>
      </c>
      <c r="C1892" s="1" t="s">
        <v>38</v>
      </c>
      <c r="D1892" s="1" t="s">
        <v>744</v>
      </c>
      <c r="E1892" s="1" t="s">
        <v>52</v>
      </c>
      <c r="F1892" s="25" t="s">
        <v>798</v>
      </c>
      <c r="G1892" s="25" t="s">
        <v>309</v>
      </c>
      <c r="H1892" s="5">
        <f t="shared" si="162"/>
        <v>-30300</v>
      </c>
      <c r="I1892" s="20">
        <f t="shared" si="161"/>
        <v>3.373015873015873</v>
      </c>
      <c r="K1892" t="s">
        <v>772</v>
      </c>
      <c r="M1892" s="2">
        <v>504</v>
      </c>
    </row>
    <row r="1893" spans="2:13" ht="12.75">
      <c r="B1893" s="306">
        <v>400</v>
      </c>
      <c r="C1893" s="1" t="s">
        <v>38</v>
      </c>
      <c r="D1893" s="1" t="s">
        <v>744</v>
      </c>
      <c r="E1893" s="1" t="s">
        <v>52</v>
      </c>
      <c r="F1893" s="25" t="s">
        <v>798</v>
      </c>
      <c r="G1893" s="25" t="s">
        <v>336</v>
      </c>
      <c r="H1893" s="5">
        <f t="shared" si="162"/>
        <v>-30700</v>
      </c>
      <c r="I1893" s="20">
        <f t="shared" si="161"/>
        <v>0.7936507936507936</v>
      </c>
      <c r="K1893" t="s">
        <v>772</v>
      </c>
      <c r="M1893" s="2">
        <v>504</v>
      </c>
    </row>
    <row r="1894" spans="2:13" ht="12.75">
      <c r="B1894" s="306">
        <v>1600</v>
      </c>
      <c r="C1894" s="1" t="s">
        <v>38</v>
      </c>
      <c r="D1894" s="1" t="s">
        <v>744</v>
      </c>
      <c r="E1894" s="1" t="s">
        <v>52</v>
      </c>
      <c r="F1894" s="25" t="s">
        <v>798</v>
      </c>
      <c r="G1894" s="25" t="s">
        <v>313</v>
      </c>
      <c r="H1894" s="5">
        <f t="shared" si="162"/>
        <v>-32300</v>
      </c>
      <c r="I1894" s="20">
        <f t="shared" si="161"/>
        <v>3.1746031746031744</v>
      </c>
      <c r="K1894" t="s">
        <v>772</v>
      </c>
      <c r="M1894" s="2">
        <v>504</v>
      </c>
    </row>
    <row r="1895" spans="2:13" ht="12.75">
      <c r="B1895" s="306">
        <v>1700</v>
      </c>
      <c r="C1895" s="1" t="s">
        <v>38</v>
      </c>
      <c r="D1895" s="1" t="s">
        <v>744</v>
      </c>
      <c r="E1895" s="1" t="s">
        <v>52</v>
      </c>
      <c r="F1895" s="25" t="s">
        <v>798</v>
      </c>
      <c r="G1895" s="25" t="s">
        <v>315</v>
      </c>
      <c r="H1895" s="5">
        <f t="shared" si="162"/>
        <v>-34000</v>
      </c>
      <c r="I1895" s="20">
        <f t="shared" si="161"/>
        <v>3.373015873015873</v>
      </c>
      <c r="K1895" t="s">
        <v>772</v>
      </c>
      <c r="M1895" s="2">
        <v>504</v>
      </c>
    </row>
    <row r="1896" spans="2:13" ht="12.75">
      <c r="B1896" s="306">
        <v>3000</v>
      </c>
      <c r="C1896" s="1" t="s">
        <v>799</v>
      </c>
      <c r="D1896" s="1" t="s">
        <v>744</v>
      </c>
      <c r="E1896" s="1" t="s">
        <v>52</v>
      </c>
      <c r="F1896" s="25" t="s">
        <v>798</v>
      </c>
      <c r="G1896" s="25" t="s">
        <v>315</v>
      </c>
      <c r="H1896" s="5">
        <f t="shared" si="162"/>
        <v>-37000</v>
      </c>
      <c r="I1896" s="20">
        <f t="shared" si="161"/>
        <v>5.9523809523809526</v>
      </c>
      <c r="K1896" t="s">
        <v>772</v>
      </c>
      <c r="M1896" s="2">
        <v>504</v>
      </c>
    </row>
    <row r="1897" spans="2:13" ht="12.75">
      <c r="B1897" s="433">
        <v>1400</v>
      </c>
      <c r="C1897" s="10" t="s">
        <v>38</v>
      </c>
      <c r="D1897" s="10" t="s">
        <v>744</v>
      </c>
      <c r="E1897" s="10" t="s">
        <v>52</v>
      </c>
      <c r="F1897" s="25" t="s">
        <v>800</v>
      </c>
      <c r="G1897" s="28" t="s">
        <v>14</v>
      </c>
      <c r="H1897" s="5">
        <f t="shared" si="162"/>
        <v>-38400</v>
      </c>
      <c r="I1897" s="20">
        <f t="shared" si="161"/>
        <v>2.7777777777777777</v>
      </c>
      <c r="K1897" t="s">
        <v>745</v>
      </c>
      <c r="M1897" s="2">
        <v>504</v>
      </c>
    </row>
    <row r="1898" spans="2:13" ht="12.75">
      <c r="B1898" s="433">
        <v>1600</v>
      </c>
      <c r="C1898" s="10" t="s">
        <v>38</v>
      </c>
      <c r="D1898" s="10" t="s">
        <v>744</v>
      </c>
      <c r="E1898" s="10" t="s">
        <v>52</v>
      </c>
      <c r="F1898" s="25" t="s">
        <v>800</v>
      </c>
      <c r="G1898" s="28" t="s">
        <v>19</v>
      </c>
      <c r="H1898" s="5">
        <f t="shared" si="162"/>
        <v>-40000</v>
      </c>
      <c r="I1898" s="20">
        <f t="shared" si="161"/>
        <v>3.1746031746031744</v>
      </c>
      <c r="K1898" t="s">
        <v>745</v>
      </c>
      <c r="M1898" s="2">
        <v>504</v>
      </c>
    </row>
    <row r="1899" spans="2:13" ht="12.75">
      <c r="B1899" s="433">
        <v>1500</v>
      </c>
      <c r="C1899" s="10" t="s">
        <v>38</v>
      </c>
      <c r="D1899" s="10" t="s">
        <v>744</v>
      </c>
      <c r="E1899" s="10" t="s">
        <v>52</v>
      </c>
      <c r="F1899" s="25" t="s">
        <v>800</v>
      </c>
      <c r="G1899" s="28" t="s">
        <v>21</v>
      </c>
      <c r="H1899" s="5">
        <f t="shared" si="162"/>
        <v>-41500</v>
      </c>
      <c r="I1899" s="20">
        <f t="shared" si="161"/>
        <v>2.9761904761904763</v>
      </c>
      <c r="K1899" t="s">
        <v>745</v>
      </c>
      <c r="M1899" s="2">
        <v>504</v>
      </c>
    </row>
    <row r="1900" spans="1:13" ht="12.75">
      <c r="A1900" s="10"/>
      <c r="B1900" s="433">
        <v>1400</v>
      </c>
      <c r="C1900" s="10" t="s">
        <v>38</v>
      </c>
      <c r="D1900" s="10" t="s">
        <v>744</v>
      </c>
      <c r="E1900" s="10" t="s">
        <v>52</v>
      </c>
      <c r="F1900" s="25" t="s">
        <v>800</v>
      </c>
      <c r="G1900" s="28" t="s">
        <v>27</v>
      </c>
      <c r="H1900" s="5">
        <f t="shared" si="162"/>
        <v>-42900</v>
      </c>
      <c r="I1900" s="20">
        <f t="shared" si="161"/>
        <v>2.7777777777777777</v>
      </c>
      <c r="J1900" s="13"/>
      <c r="K1900" t="s">
        <v>745</v>
      </c>
      <c r="L1900" s="13"/>
      <c r="M1900" s="2">
        <v>504</v>
      </c>
    </row>
    <row r="1901" spans="2:13" ht="12.75">
      <c r="B1901" s="306">
        <v>1750</v>
      </c>
      <c r="C1901" s="10" t="s">
        <v>38</v>
      </c>
      <c r="D1901" s="10" t="s">
        <v>744</v>
      </c>
      <c r="E1901" s="1" t="s">
        <v>52</v>
      </c>
      <c r="F1901" s="25" t="s">
        <v>800</v>
      </c>
      <c r="G1901" s="25" t="s">
        <v>71</v>
      </c>
      <c r="H1901" s="5">
        <f t="shared" si="162"/>
        <v>-44650</v>
      </c>
      <c r="I1901" s="20">
        <f t="shared" si="161"/>
        <v>3.4722222222222223</v>
      </c>
      <c r="K1901" t="s">
        <v>745</v>
      </c>
      <c r="M1901" s="2">
        <v>504</v>
      </c>
    </row>
    <row r="1902" spans="2:13" ht="12.75">
      <c r="B1902" s="306">
        <v>1700</v>
      </c>
      <c r="C1902" s="1" t="s">
        <v>38</v>
      </c>
      <c r="D1902" s="10" t="s">
        <v>744</v>
      </c>
      <c r="E1902" s="1" t="s">
        <v>52</v>
      </c>
      <c r="F1902" s="25" t="s">
        <v>800</v>
      </c>
      <c r="G1902" s="25" t="s">
        <v>73</v>
      </c>
      <c r="H1902" s="5">
        <f t="shared" si="162"/>
        <v>-46350</v>
      </c>
      <c r="I1902" s="20">
        <f t="shared" si="161"/>
        <v>3.373015873015873</v>
      </c>
      <c r="K1902" t="s">
        <v>745</v>
      </c>
      <c r="M1902" s="2">
        <v>504</v>
      </c>
    </row>
    <row r="1903" spans="2:13" ht="12.75">
      <c r="B1903" s="306">
        <v>1650</v>
      </c>
      <c r="C1903" s="1" t="s">
        <v>38</v>
      </c>
      <c r="D1903" s="10" t="s">
        <v>744</v>
      </c>
      <c r="E1903" s="1" t="s">
        <v>52</v>
      </c>
      <c r="F1903" s="25" t="s">
        <v>800</v>
      </c>
      <c r="G1903" s="25" t="s">
        <v>89</v>
      </c>
      <c r="H1903" s="5">
        <f t="shared" si="162"/>
        <v>-48000</v>
      </c>
      <c r="I1903" s="20">
        <f t="shared" si="161"/>
        <v>3.2738095238095237</v>
      </c>
      <c r="K1903" t="s">
        <v>745</v>
      </c>
      <c r="M1903" s="2">
        <v>504</v>
      </c>
    </row>
    <row r="1904" spans="2:13" ht="12.75">
      <c r="B1904" s="306">
        <v>1450</v>
      </c>
      <c r="C1904" s="1" t="s">
        <v>38</v>
      </c>
      <c r="D1904" s="10" t="s">
        <v>744</v>
      </c>
      <c r="E1904" s="1" t="s">
        <v>52</v>
      </c>
      <c r="F1904" s="25" t="s">
        <v>800</v>
      </c>
      <c r="G1904" s="25" t="s">
        <v>90</v>
      </c>
      <c r="H1904" s="5">
        <f t="shared" si="162"/>
        <v>-49450</v>
      </c>
      <c r="I1904" s="20">
        <f t="shared" si="161"/>
        <v>2.876984126984127</v>
      </c>
      <c r="K1904" t="s">
        <v>745</v>
      </c>
      <c r="M1904" s="2">
        <v>504</v>
      </c>
    </row>
    <row r="1905" spans="2:13" ht="12.75">
      <c r="B1905" s="306">
        <v>1400</v>
      </c>
      <c r="C1905" s="1" t="s">
        <v>38</v>
      </c>
      <c r="D1905" s="10" t="s">
        <v>744</v>
      </c>
      <c r="E1905" s="1" t="s">
        <v>52</v>
      </c>
      <c r="F1905" s="25" t="s">
        <v>800</v>
      </c>
      <c r="G1905" s="25" t="s">
        <v>91</v>
      </c>
      <c r="H1905" s="5">
        <f t="shared" si="162"/>
        <v>-50850</v>
      </c>
      <c r="I1905" s="20">
        <f t="shared" si="161"/>
        <v>2.7777777777777777</v>
      </c>
      <c r="K1905" t="s">
        <v>745</v>
      </c>
      <c r="M1905" s="2">
        <v>504</v>
      </c>
    </row>
    <row r="1906" spans="2:13" ht="12.75">
      <c r="B1906" s="306">
        <v>1500</v>
      </c>
      <c r="C1906" s="1" t="s">
        <v>38</v>
      </c>
      <c r="D1906" s="10" t="s">
        <v>744</v>
      </c>
      <c r="E1906" s="1" t="s">
        <v>52</v>
      </c>
      <c r="F1906" s="25" t="s">
        <v>800</v>
      </c>
      <c r="G1906" s="25" t="s">
        <v>137</v>
      </c>
      <c r="H1906" s="5">
        <f t="shared" si="162"/>
        <v>-52350</v>
      </c>
      <c r="I1906" s="20">
        <f t="shared" si="161"/>
        <v>2.9761904761904763</v>
      </c>
      <c r="K1906" t="s">
        <v>745</v>
      </c>
      <c r="M1906" s="2">
        <v>504</v>
      </c>
    </row>
    <row r="1907" spans="2:13" ht="12.75">
      <c r="B1907" s="306">
        <v>1600</v>
      </c>
      <c r="C1907" s="1" t="s">
        <v>38</v>
      </c>
      <c r="D1907" s="10" t="s">
        <v>744</v>
      </c>
      <c r="E1907" s="1" t="s">
        <v>52</v>
      </c>
      <c r="F1907" s="25" t="s">
        <v>800</v>
      </c>
      <c r="G1907" s="25" t="s">
        <v>92</v>
      </c>
      <c r="H1907" s="5">
        <f t="shared" si="162"/>
        <v>-53950</v>
      </c>
      <c r="I1907" s="20">
        <f t="shared" si="161"/>
        <v>3.1746031746031744</v>
      </c>
      <c r="K1907" t="s">
        <v>745</v>
      </c>
      <c r="M1907" s="2">
        <v>504</v>
      </c>
    </row>
    <row r="1908" spans="2:13" ht="12.75">
      <c r="B1908" s="306">
        <v>1700</v>
      </c>
      <c r="C1908" s="1" t="s">
        <v>38</v>
      </c>
      <c r="D1908" s="10" t="s">
        <v>744</v>
      </c>
      <c r="E1908" s="1" t="s">
        <v>52</v>
      </c>
      <c r="F1908" s="25" t="s">
        <v>800</v>
      </c>
      <c r="G1908" s="25" t="s">
        <v>123</v>
      </c>
      <c r="H1908" s="5">
        <f t="shared" si="162"/>
        <v>-55650</v>
      </c>
      <c r="I1908" s="20">
        <f t="shared" si="161"/>
        <v>3.373015873015873</v>
      </c>
      <c r="K1908" t="s">
        <v>745</v>
      </c>
      <c r="M1908" s="2">
        <v>504</v>
      </c>
    </row>
    <row r="1909" spans="2:13" ht="12.75">
      <c r="B1909" s="306">
        <v>1400</v>
      </c>
      <c r="C1909" s="1" t="s">
        <v>38</v>
      </c>
      <c r="D1909" s="10" t="s">
        <v>744</v>
      </c>
      <c r="E1909" s="1" t="s">
        <v>52</v>
      </c>
      <c r="F1909" s="25" t="s">
        <v>800</v>
      </c>
      <c r="G1909" s="25" t="s">
        <v>224</v>
      </c>
      <c r="H1909" s="5">
        <f t="shared" si="162"/>
        <v>-57050</v>
      </c>
      <c r="I1909" s="20">
        <f t="shared" si="161"/>
        <v>2.7777777777777777</v>
      </c>
      <c r="K1909" t="s">
        <v>745</v>
      </c>
      <c r="M1909" s="2">
        <v>504</v>
      </c>
    </row>
    <row r="1910" spans="2:13" ht="12.75">
      <c r="B1910" s="306">
        <v>1600</v>
      </c>
      <c r="C1910" s="1" t="s">
        <v>38</v>
      </c>
      <c r="D1910" s="10" t="s">
        <v>744</v>
      </c>
      <c r="E1910" s="1" t="s">
        <v>52</v>
      </c>
      <c r="F1910" s="25" t="s">
        <v>800</v>
      </c>
      <c r="G1910" s="25" t="s">
        <v>227</v>
      </c>
      <c r="H1910" s="5">
        <f t="shared" si="162"/>
        <v>-58650</v>
      </c>
      <c r="I1910" s="20">
        <f t="shared" si="161"/>
        <v>3.1746031746031744</v>
      </c>
      <c r="K1910" t="s">
        <v>745</v>
      </c>
      <c r="M1910" s="2">
        <v>504</v>
      </c>
    </row>
    <row r="1911" spans="2:13" ht="12.75">
      <c r="B1911" s="306">
        <v>1500</v>
      </c>
      <c r="C1911" s="1" t="s">
        <v>38</v>
      </c>
      <c r="D1911" s="10" t="s">
        <v>744</v>
      </c>
      <c r="E1911" s="1" t="s">
        <v>52</v>
      </c>
      <c r="F1911" s="25" t="s">
        <v>800</v>
      </c>
      <c r="G1911" s="25" t="s">
        <v>230</v>
      </c>
      <c r="H1911" s="5">
        <f t="shared" si="162"/>
        <v>-60150</v>
      </c>
      <c r="I1911" s="20">
        <f t="shared" si="161"/>
        <v>2.9761904761904763</v>
      </c>
      <c r="K1911" t="s">
        <v>745</v>
      </c>
      <c r="M1911" s="2">
        <v>504</v>
      </c>
    </row>
    <row r="1912" spans="2:13" ht="12.75">
      <c r="B1912" s="306">
        <v>1400</v>
      </c>
      <c r="C1912" s="1" t="s">
        <v>38</v>
      </c>
      <c r="D1912" s="10" t="s">
        <v>744</v>
      </c>
      <c r="E1912" s="1" t="s">
        <v>52</v>
      </c>
      <c r="F1912" s="25" t="s">
        <v>800</v>
      </c>
      <c r="G1912" s="25" t="s">
        <v>232</v>
      </c>
      <c r="H1912" s="5">
        <f t="shared" si="162"/>
        <v>-61550</v>
      </c>
      <c r="I1912" s="20">
        <f t="shared" si="161"/>
        <v>2.7777777777777777</v>
      </c>
      <c r="K1912" t="s">
        <v>745</v>
      </c>
      <c r="M1912" s="2">
        <v>504</v>
      </c>
    </row>
    <row r="1913" spans="2:13" ht="12.75">
      <c r="B1913" s="306">
        <v>1700</v>
      </c>
      <c r="C1913" s="1" t="s">
        <v>38</v>
      </c>
      <c r="D1913" s="10" t="s">
        <v>744</v>
      </c>
      <c r="E1913" s="1" t="s">
        <v>52</v>
      </c>
      <c r="F1913" s="25" t="s">
        <v>800</v>
      </c>
      <c r="G1913" s="25" t="s">
        <v>234</v>
      </c>
      <c r="H1913" s="5">
        <f t="shared" si="162"/>
        <v>-63250</v>
      </c>
      <c r="I1913" s="20">
        <f t="shared" si="161"/>
        <v>3.373015873015873</v>
      </c>
      <c r="K1913" t="s">
        <v>745</v>
      </c>
      <c r="M1913" s="2">
        <v>504</v>
      </c>
    </row>
    <row r="1914" spans="2:13" ht="12.75">
      <c r="B1914" s="306">
        <v>1500</v>
      </c>
      <c r="C1914" s="1" t="s">
        <v>38</v>
      </c>
      <c r="D1914" s="10" t="s">
        <v>744</v>
      </c>
      <c r="E1914" s="1" t="s">
        <v>52</v>
      </c>
      <c r="F1914" s="25" t="s">
        <v>800</v>
      </c>
      <c r="G1914" s="25" t="s">
        <v>236</v>
      </c>
      <c r="H1914" s="5">
        <f t="shared" si="162"/>
        <v>-64750</v>
      </c>
      <c r="I1914" s="20">
        <f t="shared" si="161"/>
        <v>2.9761904761904763</v>
      </c>
      <c r="K1914" t="s">
        <v>745</v>
      </c>
      <c r="M1914" s="2">
        <v>504</v>
      </c>
    </row>
    <row r="1915" spans="2:13" ht="12.75">
      <c r="B1915" s="306">
        <v>1600</v>
      </c>
      <c r="C1915" s="1" t="s">
        <v>38</v>
      </c>
      <c r="D1915" s="10" t="s">
        <v>744</v>
      </c>
      <c r="E1915" s="1" t="s">
        <v>52</v>
      </c>
      <c r="F1915" s="25" t="s">
        <v>800</v>
      </c>
      <c r="G1915" s="25" t="s">
        <v>238</v>
      </c>
      <c r="H1915" s="5">
        <f t="shared" si="162"/>
        <v>-66350</v>
      </c>
      <c r="I1915" s="20">
        <f t="shared" si="161"/>
        <v>3.1746031746031744</v>
      </c>
      <c r="K1915" t="s">
        <v>745</v>
      </c>
      <c r="M1915" s="2">
        <v>504</v>
      </c>
    </row>
    <row r="1916" spans="2:13" ht="12.75">
      <c r="B1916" s="306">
        <v>1700</v>
      </c>
      <c r="C1916" s="1" t="s">
        <v>38</v>
      </c>
      <c r="D1916" s="10" t="s">
        <v>744</v>
      </c>
      <c r="E1916" s="1" t="s">
        <v>52</v>
      </c>
      <c r="F1916" s="25" t="s">
        <v>800</v>
      </c>
      <c r="G1916" s="25" t="s">
        <v>307</v>
      </c>
      <c r="H1916" s="5">
        <f t="shared" si="162"/>
        <v>-68050</v>
      </c>
      <c r="I1916" s="20">
        <f t="shared" si="161"/>
        <v>3.373015873015873</v>
      </c>
      <c r="K1916" t="s">
        <v>745</v>
      </c>
      <c r="M1916" s="2">
        <v>504</v>
      </c>
    </row>
    <row r="1917" spans="2:13" ht="12.75">
      <c r="B1917" s="306">
        <v>1550</v>
      </c>
      <c r="C1917" s="1" t="s">
        <v>38</v>
      </c>
      <c r="D1917" s="10" t="s">
        <v>744</v>
      </c>
      <c r="E1917" s="1" t="s">
        <v>52</v>
      </c>
      <c r="F1917" s="25" t="s">
        <v>800</v>
      </c>
      <c r="G1917" s="25" t="s">
        <v>309</v>
      </c>
      <c r="H1917" s="5">
        <f t="shared" si="162"/>
        <v>-69600</v>
      </c>
      <c r="I1917" s="20">
        <f t="shared" si="161"/>
        <v>3.0753968253968256</v>
      </c>
      <c r="K1917" t="s">
        <v>745</v>
      </c>
      <c r="M1917" s="2">
        <v>504</v>
      </c>
    </row>
    <row r="1918" spans="2:13" ht="12.75">
      <c r="B1918" s="306">
        <v>1600</v>
      </c>
      <c r="C1918" s="1" t="s">
        <v>38</v>
      </c>
      <c r="D1918" s="10" t="s">
        <v>744</v>
      </c>
      <c r="E1918" s="1" t="s">
        <v>52</v>
      </c>
      <c r="F1918" s="25" t="s">
        <v>800</v>
      </c>
      <c r="G1918" s="25" t="s">
        <v>313</v>
      </c>
      <c r="H1918" s="5">
        <f t="shared" si="162"/>
        <v>-71200</v>
      </c>
      <c r="I1918" s="20">
        <f t="shared" si="161"/>
        <v>3.1746031746031744</v>
      </c>
      <c r="K1918" t="s">
        <v>745</v>
      </c>
      <c r="M1918" s="2">
        <v>504</v>
      </c>
    </row>
    <row r="1919" spans="1:13" s="97" customFormat="1" ht="12.75">
      <c r="A1919" s="1"/>
      <c r="B1919" s="306">
        <v>1400</v>
      </c>
      <c r="C1919" s="1" t="s">
        <v>38</v>
      </c>
      <c r="D1919" s="1" t="s">
        <v>744</v>
      </c>
      <c r="E1919" s="1" t="s">
        <v>52</v>
      </c>
      <c r="F1919" s="25" t="s">
        <v>800</v>
      </c>
      <c r="G1919" s="25" t="s">
        <v>1257</v>
      </c>
      <c r="H1919" s="5">
        <f t="shared" si="162"/>
        <v>-72600</v>
      </c>
      <c r="I1919" s="20">
        <f t="shared" si="161"/>
        <v>2.7777777777777777</v>
      </c>
      <c r="J1919"/>
      <c r="K1919" t="s">
        <v>745</v>
      </c>
      <c r="L1919"/>
      <c r="M1919" s="2">
        <v>504</v>
      </c>
    </row>
    <row r="1920" spans="1:13" s="44" customFormat="1" ht="12.75">
      <c r="A1920" s="75"/>
      <c r="B1920" s="495">
        <f>SUM(B1871:B1919)</f>
        <v>72600</v>
      </c>
      <c r="C1920" s="75"/>
      <c r="D1920" s="75"/>
      <c r="E1920" s="75" t="s">
        <v>52</v>
      </c>
      <c r="F1920" s="78"/>
      <c r="G1920" s="78"/>
      <c r="H1920" s="76">
        <v>0</v>
      </c>
      <c r="I1920" s="79">
        <f t="shared" si="161"/>
        <v>144.04761904761904</v>
      </c>
      <c r="J1920" s="80"/>
      <c r="K1920" s="80"/>
      <c r="L1920" s="80"/>
      <c r="M1920" s="2">
        <v>504</v>
      </c>
    </row>
    <row r="1921" spans="8:13" ht="12.75">
      <c r="H1921" s="5">
        <f t="shared" si="162"/>
        <v>0</v>
      </c>
      <c r="I1921" s="20">
        <f t="shared" si="161"/>
        <v>0</v>
      </c>
      <c r="M1921" s="2">
        <v>504</v>
      </c>
    </row>
    <row r="1922" spans="8:13" ht="12.75">
      <c r="H1922" s="5">
        <f t="shared" si="162"/>
        <v>0</v>
      </c>
      <c r="I1922" s="20">
        <f t="shared" si="161"/>
        <v>0</v>
      </c>
      <c r="M1922" s="2">
        <v>504</v>
      </c>
    </row>
    <row r="1923" spans="8:13" ht="12.75">
      <c r="H1923" s="5">
        <f t="shared" si="162"/>
        <v>0</v>
      </c>
      <c r="I1923" s="20">
        <f t="shared" si="161"/>
        <v>0</v>
      </c>
      <c r="M1923" s="2">
        <v>504</v>
      </c>
    </row>
    <row r="1924" spans="1:13" s="97" customFormat="1" ht="12.75">
      <c r="A1924" s="1"/>
      <c r="B1924" s="5"/>
      <c r="C1924" s="1"/>
      <c r="D1924" s="1"/>
      <c r="E1924" s="1"/>
      <c r="F1924" s="25"/>
      <c r="G1924" s="25"/>
      <c r="H1924" s="5">
        <f t="shared" si="162"/>
        <v>0</v>
      </c>
      <c r="I1924" s="20">
        <f t="shared" si="161"/>
        <v>0</v>
      </c>
      <c r="J1924"/>
      <c r="K1924"/>
      <c r="L1924"/>
      <c r="M1924" s="2">
        <v>504</v>
      </c>
    </row>
    <row r="1925" spans="1:13" s="44" customFormat="1" ht="12.75">
      <c r="A1925" s="75"/>
      <c r="B1925" s="480">
        <f>+B1931+B1949+B1953+B1958+B1962+B1971+B1975+B1983+B1987</f>
        <v>380000</v>
      </c>
      <c r="C1925" s="83" t="s">
        <v>801</v>
      </c>
      <c r="D1925" s="75"/>
      <c r="E1925" s="75"/>
      <c r="F1925" s="78"/>
      <c r="G1925" s="78"/>
      <c r="H1925" s="76"/>
      <c r="I1925" s="79">
        <f t="shared" si="161"/>
        <v>753.968253968254</v>
      </c>
      <c r="J1925" s="80"/>
      <c r="K1925" s="80"/>
      <c r="L1925" s="80"/>
      <c r="M1925" s="2">
        <v>504</v>
      </c>
    </row>
    <row r="1926" spans="1:13" s="49" customFormat="1" ht="12.75">
      <c r="A1926" s="154"/>
      <c r="B1926" s="500" t="s">
        <v>1146</v>
      </c>
      <c r="C1926" s="154"/>
      <c r="D1926" s="154"/>
      <c r="E1926" s="154"/>
      <c r="F1926" s="156"/>
      <c r="G1926" s="447"/>
      <c r="H1926" s="88"/>
      <c r="I1926" s="448"/>
      <c r="J1926" s="449"/>
      <c r="K1926" s="449"/>
      <c r="L1926" s="449"/>
      <c r="M1926" s="2">
        <v>504</v>
      </c>
    </row>
    <row r="1927" spans="2:13" ht="12.75">
      <c r="B1927" s="451"/>
      <c r="H1927" s="5">
        <f t="shared" si="162"/>
        <v>0</v>
      </c>
      <c r="I1927" s="20">
        <f t="shared" si="161"/>
        <v>0</v>
      </c>
      <c r="M1927" s="2">
        <v>504</v>
      </c>
    </row>
    <row r="1928" spans="2:13" ht="12.75">
      <c r="B1928" s="451"/>
      <c r="H1928" s="5">
        <f t="shared" si="162"/>
        <v>0</v>
      </c>
      <c r="I1928" s="20">
        <f t="shared" si="161"/>
        <v>0</v>
      </c>
      <c r="M1928" s="2">
        <v>504</v>
      </c>
    </row>
    <row r="1929" spans="2:13" ht="12.75">
      <c r="B1929" s="451">
        <v>10000</v>
      </c>
      <c r="C1929" s="136" t="s">
        <v>1143</v>
      </c>
      <c r="D1929" s="137" t="s">
        <v>744</v>
      </c>
      <c r="E1929" s="138" t="s">
        <v>802</v>
      </c>
      <c r="F1929" s="139" t="s">
        <v>800</v>
      </c>
      <c r="G1929" s="140" t="s">
        <v>14</v>
      </c>
      <c r="H1929" s="5">
        <f t="shared" si="162"/>
        <v>-10000</v>
      </c>
      <c r="I1929" s="20">
        <f t="shared" si="161"/>
        <v>19.841269841269842</v>
      </c>
      <c r="K1929" s="49" t="s">
        <v>745</v>
      </c>
      <c r="M1929" s="2">
        <v>504</v>
      </c>
    </row>
    <row r="1930" spans="1:13" s="97" customFormat="1" ht="12.75">
      <c r="A1930" s="1"/>
      <c r="B1930" s="451">
        <v>10000</v>
      </c>
      <c r="C1930" s="136" t="s">
        <v>803</v>
      </c>
      <c r="D1930" s="141" t="s">
        <v>744</v>
      </c>
      <c r="E1930" s="138" t="s">
        <v>802</v>
      </c>
      <c r="F1930" s="139" t="s">
        <v>800</v>
      </c>
      <c r="G1930" s="140" t="s">
        <v>90</v>
      </c>
      <c r="H1930" s="5">
        <f t="shared" si="162"/>
        <v>-20000</v>
      </c>
      <c r="I1930" s="20">
        <f aca="true" t="shared" si="163" ref="I1930:I1985">+B1930/M1930</f>
        <v>19.841269841269842</v>
      </c>
      <c r="J1930"/>
      <c r="K1930" s="49" t="s">
        <v>745</v>
      </c>
      <c r="L1930"/>
      <c r="M1930" s="2">
        <v>504</v>
      </c>
    </row>
    <row r="1931" spans="1:13" s="44" customFormat="1" ht="12.75">
      <c r="A1931" s="75"/>
      <c r="B1931" s="521">
        <f>SUM(B1929:B1930)</f>
        <v>20000</v>
      </c>
      <c r="C1931" s="75"/>
      <c r="D1931" s="75"/>
      <c r="E1931" s="446" t="s">
        <v>802</v>
      </c>
      <c r="F1931" s="78"/>
      <c r="G1931" s="78"/>
      <c r="H1931" s="76"/>
      <c r="I1931" s="79">
        <f t="shared" si="163"/>
        <v>39.682539682539684</v>
      </c>
      <c r="J1931" s="80"/>
      <c r="K1931" s="80"/>
      <c r="L1931" s="80"/>
      <c r="M1931" s="2">
        <v>504</v>
      </c>
    </row>
    <row r="1932" spans="2:13" ht="12.75">
      <c r="B1932" s="451"/>
      <c r="H1932" s="5">
        <f t="shared" si="162"/>
        <v>0</v>
      </c>
      <c r="I1932" s="20">
        <f t="shared" si="163"/>
        <v>0</v>
      </c>
      <c r="M1932" s="2">
        <v>504</v>
      </c>
    </row>
    <row r="1933" spans="2:13" ht="12.75">
      <c r="B1933" s="451"/>
      <c r="H1933" s="5">
        <f t="shared" si="162"/>
        <v>0</v>
      </c>
      <c r="I1933" s="20">
        <f t="shared" si="163"/>
        <v>0</v>
      </c>
      <c r="M1933" s="2">
        <v>504</v>
      </c>
    </row>
    <row r="1934" spans="2:13" ht="12.75">
      <c r="B1934" s="451">
        <v>5000</v>
      </c>
      <c r="C1934" s="136" t="s">
        <v>804</v>
      </c>
      <c r="D1934" s="143" t="s">
        <v>744</v>
      </c>
      <c r="E1934" s="144" t="s">
        <v>805</v>
      </c>
      <c r="F1934" s="139" t="s">
        <v>800</v>
      </c>
      <c r="G1934" s="145" t="s">
        <v>73</v>
      </c>
      <c r="H1934" s="5">
        <f t="shared" si="162"/>
        <v>-5000</v>
      </c>
      <c r="I1934" s="20">
        <f t="shared" si="163"/>
        <v>9.920634920634921</v>
      </c>
      <c r="K1934" s="49" t="s">
        <v>745</v>
      </c>
      <c r="M1934" s="2">
        <v>504</v>
      </c>
    </row>
    <row r="1935" spans="2:13" ht="12.75">
      <c r="B1935" s="451">
        <v>5000</v>
      </c>
      <c r="C1935" s="136" t="s">
        <v>804</v>
      </c>
      <c r="D1935" s="137" t="s">
        <v>744</v>
      </c>
      <c r="E1935" s="138" t="s">
        <v>805</v>
      </c>
      <c r="F1935" s="139" t="s">
        <v>800</v>
      </c>
      <c r="G1935" s="140" t="s">
        <v>73</v>
      </c>
      <c r="H1935" s="5">
        <f t="shared" si="162"/>
        <v>-10000</v>
      </c>
      <c r="I1935" s="20">
        <f t="shared" si="163"/>
        <v>9.920634920634921</v>
      </c>
      <c r="K1935" s="49" t="s">
        <v>745</v>
      </c>
      <c r="M1935" s="2">
        <v>504</v>
      </c>
    </row>
    <row r="1936" spans="2:13" ht="12.75">
      <c r="B1936" s="451">
        <v>5000</v>
      </c>
      <c r="C1936" s="136" t="s">
        <v>806</v>
      </c>
      <c r="D1936" s="137" t="s">
        <v>744</v>
      </c>
      <c r="E1936" s="138" t="s">
        <v>805</v>
      </c>
      <c r="F1936" s="139" t="s">
        <v>800</v>
      </c>
      <c r="G1936" s="140" t="s">
        <v>73</v>
      </c>
      <c r="H1936" s="5">
        <f t="shared" si="162"/>
        <v>-15000</v>
      </c>
      <c r="I1936" s="20">
        <f t="shared" si="163"/>
        <v>9.920634920634921</v>
      </c>
      <c r="K1936" s="49" t="s">
        <v>745</v>
      </c>
      <c r="M1936" s="2">
        <v>504</v>
      </c>
    </row>
    <row r="1937" spans="2:13" ht="12.75">
      <c r="B1937" s="451">
        <v>10000</v>
      </c>
      <c r="C1937" s="136" t="s">
        <v>807</v>
      </c>
      <c r="D1937" s="137" t="s">
        <v>744</v>
      </c>
      <c r="E1937" s="138" t="s">
        <v>805</v>
      </c>
      <c r="F1937" s="139" t="s">
        <v>800</v>
      </c>
      <c r="G1937" s="140" t="s">
        <v>91</v>
      </c>
      <c r="H1937" s="5">
        <f t="shared" si="162"/>
        <v>-25000</v>
      </c>
      <c r="I1937" s="20">
        <f t="shared" si="163"/>
        <v>19.841269841269842</v>
      </c>
      <c r="K1937" s="49" t="s">
        <v>745</v>
      </c>
      <c r="M1937" s="2">
        <v>504</v>
      </c>
    </row>
    <row r="1938" spans="2:13" ht="12.75">
      <c r="B1938" s="451">
        <v>10000</v>
      </c>
      <c r="C1938" s="136" t="s">
        <v>1217</v>
      </c>
      <c r="D1938" s="137" t="s">
        <v>744</v>
      </c>
      <c r="E1938" s="138" t="s">
        <v>805</v>
      </c>
      <c r="F1938" s="139" t="s">
        <v>800</v>
      </c>
      <c r="G1938" s="140" t="s">
        <v>137</v>
      </c>
      <c r="H1938" s="5">
        <f t="shared" si="162"/>
        <v>-35000</v>
      </c>
      <c r="I1938" s="20">
        <f t="shared" si="163"/>
        <v>19.841269841269842</v>
      </c>
      <c r="K1938" s="49" t="s">
        <v>745</v>
      </c>
      <c r="M1938" s="2">
        <v>504</v>
      </c>
    </row>
    <row r="1939" spans="2:13" ht="12.75">
      <c r="B1939" s="451">
        <v>30000</v>
      </c>
      <c r="C1939" s="136" t="s">
        <v>808</v>
      </c>
      <c r="D1939" s="137" t="s">
        <v>744</v>
      </c>
      <c r="E1939" s="138" t="s">
        <v>805</v>
      </c>
      <c r="F1939" s="139" t="s">
        <v>800</v>
      </c>
      <c r="G1939" s="140" t="s">
        <v>92</v>
      </c>
      <c r="H1939" s="5">
        <f t="shared" si="162"/>
        <v>-65000</v>
      </c>
      <c r="I1939" s="20">
        <f t="shared" si="163"/>
        <v>59.523809523809526</v>
      </c>
      <c r="K1939" s="49" t="s">
        <v>745</v>
      </c>
      <c r="M1939" s="2">
        <v>504</v>
      </c>
    </row>
    <row r="1940" spans="2:13" ht="12.75">
      <c r="B1940" s="451">
        <v>10000</v>
      </c>
      <c r="C1940" s="136" t="s">
        <v>809</v>
      </c>
      <c r="D1940" s="137" t="s">
        <v>744</v>
      </c>
      <c r="E1940" s="138" t="s">
        <v>805</v>
      </c>
      <c r="F1940" s="139" t="s">
        <v>800</v>
      </c>
      <c r="G1940" s="140" t="s">
        <v>123</v>
      </c>
      <c r="H1940" s="5">
        <f t="shared" si="162"/>
        <v>-75000</v>
      </c>
      <c r="I1940" s="20">
        <f t="shared" si="163"/>
        <v>19.841269841269842</v>
      </c>
      <c r="K1940" s="49" t="s">
        <v>745</v>
      </c>
      <c r="M1940" s="2">
        <v>504</v>
      </c>
    </row>
    <row r="1941" spans="2:13" ht="12.75">
      <c r="B1941" s="451">
        <v>10000</v>
      </c>
      <c r="C1941" s="136" t="s">
        <v>810</v>
      </c>
      <c r="D1941" s="137" t="s">
        <v>744</v>
      </c>
      <c r="E1941" s="138" t="s">
        <v>805</v>
      </c>
      <c r="F1941" s="139" t="s">
        <v>800</v>
      </c>
      <c r="G1941" s="140" t="s">
        <v>227</v>
      </c>
      <c r="H1941" s="5">
        <f t="shared" si="162"/>
        <v>-85000</v>
      </c>
      <c r="I1941" s="20">
        <f t="shared" si="163"/>
        <v>19.841269841269842</v>
      </c>
      <c r="K1941" s="49" t="s">
        <v>745</v>
      </c>
      <c r="M1941" s="2">
        <v>504</v>
      </c>
    </row>
    <row r="1942" spans="2:13" ht="12.75">
      <c r="B1942" s="451">
        <v>10000</v>
      </c>
      <c r="C1942" s="136" t="s">
        <v>811</v>
      </c>
      <c r="D1942" s="137" t="s">
        <v>744</v>
      </c>
      <c r="E1942" s="138" t="s">
        <v>805</v>
      </c>
      <c r="F1942" s="139" t="s">
        <v>800</v>
      </c>
      <c r="G1942" s="140" t="s">
        <v>227</v>
      </c>
      <c r="H1942" s="5">
        <f t="shared" si="162"/>
        <v>-95000</v>
      </c>
      <c r="I1942" s="20">
        <f t="shared" si="163"/>
        <v>19.841269841269842</v>
      </c>
      <c r="K1942" s="49" t="s">
        <v>745</v>
      </c>
      <c r="M1942" s="2">
        <v>504</v>
      </c>
    </row>
    <row r="1943" spans="2:13" ht="12.75">
      <c r="B1943" s="451">
        <v>10000</v>
      </c>
      <c r="C1943" s="136" t="s">
        <v>812</v>
      </c>
      <c r="D1943" s="137" t="s">
        <v>744</v>
      </c>
      <c r="E1943" s="138" t="s">
        <v>805</v>
      </c>
      <c r="F1943" s="139" t="s">
        <v>800</v>
      </c>
      <c r="G1943" s="140" t="s">
        <v>227</v>
      </c>
      <c r="H1943" s="5">
        <f aca="true" t="shared" si="164" ref="H1943:H2002">H1942-B1943</f>
        <v>-105000</v>
      </c>
      <c r="I1943" s="20">
        <f t="shared" si="163"/>
        <v>19.841269841269842</v>
      </c>
      <c r="K1943" s="49" t="s">
        <v>745</v>
      </c>
      <c r="M1943" s="2">
        <v>504</v>
      </c>
    </row>
    <row r="1944" spans="2:13" ht="12.75">
      <c r="B1944" s="451">
        <v>10000</v>
      </c>
      <c r="C1944" s="142" t="s">
        <v>813</v>
      </c>
      <c r="D1944" s="143" t="s">
        <v>744</v>
      </c>
      <c r="E1944" s="144" t="s">
        <v>805</v>
      </c>
      <c r="F1944" s="139" t="s">
        <v>800</v>
      </c>
      <c r="G1944" s="145" t="s">
        <v>230</v>
      </c>
      <c r="H1944" s="5">
        <f t="shared" si="164"/>
        <v>-115000</v>
      </c>
      <c r="I1944" s="20">
        <f t="shared" si="163"/>
        <v>19.841269841269842</v>
      </c>
      <c r="K1944" s="49" t="s">
        <v>745</v>
      </c>
      <c r="M1944" s="2">
        <v>504</v>
      </c>
    </row>
    <row r="1945" spans="2:13" ht="12.75">
      <c r="B1945" s="451">
        <v>30000</v>
      </c>
      <c r="C1945" s="142" t="s">
        <v>808</v>
      </c>
      <c r="D1945" s="143" t="s">
        <v>744</v>
      </c>
      <c r="E1945" s="144" t="s">
        <v>805</v>
      </c>
      <c r="F1945" s="139" t="s">
        <v>800</v>
      </c>
      <c r="G1945" s="145" t="s">
        <v>234</v>
      </c>
      <c r="H1945" s="5">
        <f t="shared" si="164"/>
        <v>-145000</v>
      </c>
      <c r="I1945" s="20">
        <f t="shared" si="163"/>
        <v>59.523809523809526</v>
      </c>
      <c r="K1945" s="49" t="s">
        <v>745</v>
      </c>
      <c r="M1945" s="2">
        <v>504</v>
      </c>
    </row>
    <row r="1946" spans="2:13" ht="12.75">
      <c r="B1946" s="451">
        <v>10000</v>
      </c>
      <c r="C1946" s="142" t="s">
        <v>814</v>
      </c>
      <c r="D1946" s="143" t="s">
        <v>744</v>
      </c>
      <c r="E1946" s="144" t="s">
        <v>805</v>
      </c>
      <c r="F1946" s="139" t="s">
        <v>800</v>
      </c>
      <c r="G1946" s="145" t="s">
        <v>230</v>
      </c>
      <c r="H1946" s="5">
        <f t="shared" si="164"/>
        <v>-155000</v>
      </c>
      <c r="I1946" s="20">
        <f t="shared" si="163"/>
        <v>19.841269841269842</v>
      </c>
      <c r="K1946" s="49" t="s">
        <v>745</v>
      </c>
      <c r="M1946" s="2">
        <v>504</v>
      </c>
    </row>
    <row r="1947" spans="2:13" ht="12.75">
      <c r="B1947" s="451">
        <v>10000</v>
      </c>
      <c r="C1947" s="136" t="s">
        <v>815</v>
      </c>
      <c r="D1947" s="137" t="s">
        <v>744</v>
      </c>
      <c r="E1947" s="138" t="s">
        <v>805</v>
      </c>
      <c r="F1947" s="139" t="s">
        <v>800</v>
      </c>
      <c r="G1947" s="140" t="s">
        <v>249</v>
      </c>
      <c r="H1947" s="5">
        <f t="shared" si="164"/>
        <v>-165000</v>
      </c>
      <c r="I1947" s="20">
        <f t="shared" si="163"/>
        <v>19.841269841269842</v>
      </c>
      <c r="K1947" s="49" t="s">
        <v>745</v>
      </c>
      <c r="M1947" s="2">
        <v>504</v>
      </c>
    </row>
    <row r="1948" spans="1:13" s="97" customFormat="1" ht="12.75">
      <c r="A1948" s="1"/>
      <c r="B1948" s="451">
        <v>10000</v>
      </c>
      <c r="C1948" s="146" t="s">
        <v>816</v>
      </c>
      <c r="D1948" s="49" t="s">
        <v>744</v>
      </c>
      <c r="E1948" s="138" t="s">
        <v>805</v>
      </c>
      <c r="F1948" s="139" t="s">
        <v>800</v>
      </c>
      <c r="G1948" s="138" t="s">
        <v>313</v>
      </c>
      <c r="H1948" s="5">
        <f t="shared" si="164"/>
        <v>-175000</v>
      </c>
      <c r="I1948" s="20">
        <f t="shared" si="163"/>
        <v>19.841269841269842</v>
      </c>
      <c r="J1948"/>
      <c r="K1948" s="49" t="s">
        <v>745</v>
      </c>
      <c r="L1948"/>
      <c r="M1948" s="2">
        <v>504</v>
      </c>
    </row>
    <row r="1949" spans="1:13" s="44" customFormat="1" ht="12.75">
      <c r="A1949" s="75"/>
      <c r="B1949" s="521">
        <f>SUM(B1934:B1948)</f>
        <v>175000</v>
      </c>
      <c r="C1949" s="75"/>
      <c r="D1949" s="75"/>
      <c r="E1949" s="446" t="s">
        <v>805</v>
      </c>
      <c r="F1949" s="78"/>
      <c r="G1949" s="78"/>
      <c r="H1949" s="76"/>
      <c r="I1949" s="79">
        <f t="shared" si="163"/>
        <v>347.22222222222223</v>
      </c>
      <c r="J1949" s="80"/>
      <c r="K1949" s="80"/>
      <c r="L1949" s="80"/>
      <c r="M1949" s="2">
        <v>504</v>
      </c>
    </row>
    <row r="1950" spans="2:13" ht="12.75">
      <c r="B1950" s="451"/>
      <c r="H1950" s="5">
        <f t="shared" si="164"/>
        <v>0</v>
      </c>
      <c r="I1950" s="20">
        <f t="shared" si="163"/>
        <v>0</v>
      </c>
      <c r="M1950" s="2">
        <v>504</v>
      </c>
    </row>
    <row r="1951" spans="2:13" ht="12.75">
      <c r="B1951" s="451"/>
      <c r="H1951" s="5">
        <f t="shared" si="164"/>
        <v>0</v>
      </c>
      <c r="I1951" s="20">
        <f t="shared" si="163"/>
        <v>0</v>
      </c>
      <c r="M1951" s="2">
        <v>504</v>
      </c>
    </row>
    <row r="1952" spans="1:13" s="97" customFormat="1" ht="12.75">
      <c r="A1952" s="1"/>
      <c r="B1952" s="451">
        <v>10000</v>
      </c>
      <c r="C1952" s="136" t="s">
        <v>810</v>
      </c>
      <c r="D1952" s="137" t="s">
        <v>744</v>
      </c>
      <c r="E1952" s="138" t="s">
        <v>1218</v>
      </c>
      <c r="F1952" s="139" t="s">
        <v>800</v>
      </c>
      <c r="G1952" s="140" t="s">
        <v>227</v>
      </c>
      <c r="H1952" s="5">
        <f t="shared" si="164"/>
        <v>-10000</v>
      </c>
      <c r="I1952" s="20">
        <f t="shared" si="163"/>
        <v>19.841269841269842</v>
      </c>
      <c r="J1952"/>
      <c r="K1952" s="49" t="s">
        <v>745</v>
      </c>
      <c r="L1952"/>
      <c r="M1952" s="2">
        <v>504</v>
      </c>
    </row>
    <row r="1953" spans="1:13" s="44" customFormat="1" ht="12.75">
      <c r="A1953" s="75"/>
      <c r="B1953" s="521">
        <v>10000</v>
      </c>
      <c r="C1953" s="75"/>
      <c r="D1953" s="75"/>
      <c r="E1953" s="446" t="s">
        <v>1218</v>
      </c>
      <c r="F1953" s="78"/>
      <c r="G1953" s="78"/>
      <c r="H1953" s="76"/>
      <c r="I1953" s="79">
        <f t="shared" si="163"/>
        <v>19.841269841269842</v>
      </c>
      <c r="J1953" s="80"/>
      <c r="K1953" s="80"/>
      <c r="L1953" s="80"/>
      <c r="M1953" s="2">
        <v>504</v>
      </c>
    </row>
    <row r="1954" spans="2:13" ht="12.75">
      <c r="B1954" s="451"/>
      <c r="H1954" s="5">
        <f t="shared" si="164"/>
        <v>0</v>
      </c>
      <c r="I1954" s="20">
        <f t="shared" si="163"/>
        <v>0</v>
      </c>
      <c r="M1954" s="2">
        <v>504</v>
      </c>
    </row>
    <row r="1955" spans="2:13" ht="12.75">
      <c r="B1955" s="451"/>
      <c r="C1955" s="136"/>
      <c r="D1955" s="137"/>
      <c r="E1955" s="138"/>
      <c r="F1955" s="139"/>
      <c r="G1955" s="140"/>
      <c r="H1955" s="5">
        <f t="shared" si="164"/>
        <v>0</v>
      </c>
      <c r="I1955" s="20">
        <f t="shared" si="163"/>
        <v>0</v>
      </c>
      <c r="K1955" s="49"/>
      <c r="M1955" s="2">
        <v>504</v>
      </c>
    </row>
    <row r="1956" spans="2:13" ht="12.75">
      <c r="B1956" s="451">
        <v>5000</v>
      </c>
      <c r="C1956" s="136" t="s">
        <v>806</v>
      </c>
      <c r="D1956" s="137" t="s">
        <v>744</v>
      </c>
      <c r="E1956" s="138" t="s">
        <v>817</v>
      </c>
      <c r="F1956" s="139" t="s">
        <v>800</v>
      </c>
      <c r="G1956" s="140" t="s">
        <v>227</v>
      </c>
      <c r="H1956" s="5">
        <f t="shared" si="164"/>
        <v>-5000</v>
      </c>
      <c r="I1956" s="20">
        <f t="shared" si="163"/>
        <v>9.920634920634921</v>
      </c>
      <c r="K1956" s="49" t="s">
        <v>745</v>
      </c>
      <c r="M1956" s="2">
        <v>504</v>
      </c>
    </row>
    <row r="1957" spans="1:13" s="97" customFormat="1" ht="12.75">
      <c r="A1957" s="1"/>
      <c r="B1957" s="451">
        <v>5000</v>
      </c>
      <c r="C1957" s="142" t="s">
        <v>804</v>
      </c>
      <c r="D1957" s="143" t="s">
        <v>744</v>
      </c>
      <c r="E1957" s="144" t="s">
        <v>817</v>
      </c>
      <c r="F1957" s="139" t="s">
        <v>800</v>
      </c>
      <c r="G1957" s="145" t="s">
        <v>230</v>
      </c>
      <c r="H1957" s="5">
        <f t="shared" si="164"/>
        <v>-10000</v>
      </c>
      <c r="I1957" s="20">
        <f t="shared" si="163"/>
        <v>9.920634920634921</v>
      </c>
      <c r="J1957"/>
      <c r="K1957" s="49" t="s">
        <v>745</v>
      </c>
      <c r="L1957"/>
      <c r="M1957" s="2">
        <v>504</v>
      </c>
    </row>
    <row r="1958" spans="1:13" s="44" customFormat="1" ht="12.75">
      <c r="A1958" s="75"/>
      <c r="B1958" s="521">
        <f>SUM(B1956:B1957)</f>
        <v>10000</v>
      </c>
      <c r="C1958" s="75"/>
      <c r="D1958" s="75"/>
      <c r="E1958" s="446" t="s">
        <v>817</v>
      </c>
      <c r="F1958" s="78"/>
      <c r="G1958" s="78"/>
      <c r="H1958" s="76"/>
      <c r="I1958" s="79">
        <f t="shared" si="163"/>
        <v>19.841269841269842</v>
      </c>
      <c r="J1958" s="80"/>
      <c r="K1958" s="80"/>
      <c r="L1958" s="80"/>
      <c r="M1958" s="2">
        <v>504</v>
      </c>
    </row>
    <row r="1959" spans="2:13" ht="12.75">
      <c r="B1959" s="502"/>
      <c r="H1959" s="5">
        <f t="shared" si="164"/>
        <v>0</v>
      </c>
      <c r="I1959" s="20">
        <f t="shared" si="163"/>
        <v>0</v>
      </c>
      <c r="M1959" s="2">
        <v>504</v>
      </c>
    </row>
    <row r="1960" spans="2:13" ht="12.75">
      <c r="B1960" s="451"/>
      <c r="H1960" s="5">
        <f t="shared" si="164"/>
        <v>0</v>
      </c>
      <c r="I1960" s="20">
        <f t="shared" si="163"/>
        <v>0</v>
      </c>
      <c r="M1960" s="2">
        <v>504</v>
      </c>
    </row>
    <row r="1961" spans="1:13" s="97" customFormat="1" ht="12.75">
      <c r="A1961" s="1"/>
      <c r="B1961" s="451">
        <v>30000</v>
      </c>
      <c r="C1961" s="136" t="s">
        <v>808</v>
      </c>
      <c r="D1961" s="137" t="s">
        <v>744</v>
      </c>
      <c r="E1961" s="138" t="s">
        <v>818</v>
      </c>
      <c r="F1961" s="139" t="s">
        <v>800</v>
      </c>
      <c r="G1961" s="140" t="s">
        <v>311</v>
      </c>
      <c r="H1961" s="5">
        <f t="shared" si="164"/>
        <v>-30000</v>
      </c>
      <c r="I1961" s="20">
        <f t="shared" si="163"/>
        <v>59.523809523809526</v>
      </c>
      <c r="J1961"/>
      <c r="K1961" s="49" t="s">
        <v>745</v>
      </c>
      <c r="L1961"/>
      <c r="M1961" s="2">
        <v>504</v>
      </c>
    </row>
    <row r="1962" spans="1:13" s="44" customFormat="1" ht="12.75">
      <c r="A1962" s="75"/>
      <c r="B1962" s="521">
        <f>SUM(B1961)</f>
        <v>30000</v>
      </c>
      <c r="C1962" s="75"/>
      <c r="D1962" s="75"/>
      <c r="E1962" s="446" t="s">
        <v>818</v>
      </c>
      <c r="F1962" s="78"/>
      <c r="G1962" s="78"/>
      <c r="H1962" s="76"/>
      <c r="I1962" s="79">
        <f t="shared" si="163"/>
        <v>59.523809523809526</v>
      </c>
      <c r="J1962" s="80"/>
      <c r="K1962" s="80"/>
      <c r="L1962" s="80"/>
      <c r="M1962" s="2">
        <v>504</v>
      </c>
    </row>
    <row r="1963" spans="2:13" ht="12.75">
      <c r="B1963" s="451"/>
      <c r="H1963" s="5">
        <f t="shared" si="164"/>
        <v>0</v>
      </c>
      <c r="I1963" s="20">
        <f t="shared" si="163"/>
        <v>0</v>
      </c>
      <c r="M1963" s="2">
        <v>504</v>
      </c>
    </row>
    <row r="1964" spans="2:13" ht="12.75">
      <c r="B1964" s="451"/>
      <c r="C1964" s="136"/>
      <c r="D1964" s="137"/>
      <c r="E1964" s="138"/>
      <c r="F1964" s="139"/>
      <c r="G1964" s="140"/>
      <c r="H1964" s="5">
        <f t="shared" si="164"/>
        <v>0</v>
      </c>
      <c r="I1964" s="20">
        <f t="shared" si="163"/>
        <v>0</v>
      </c>
      <c r="K1964" s="49"/>
      <c r="M1964" s="2">
        <v>504</v>
      </c>
    </row>
    <row r="1965" spans="2:13" ht="12.75">
      <c r="B1965" s="451">
        <v>5000</v>
      </c>
      <c r="C1965" s="136" t="s">
        <v>804</v>
      </c>
      <c r="D1965" s="137" t="s">
        <v>744</v>
      </c>
      <c r="E1965" s="138" t="s">
        <v>1219</v>
      </c>
      <c r="F1965" s="139" t="s">
        <v>800</v>
      </c>
      <c r="G1965" s="140" t="s">
        <v>313</v>
      </c>
      <c r="H1965" s="5">
        <f t="shared" si="164"/>
        <v>-5000</v>
      </c>
      <c r="I1965" s="20">
        <f t="shared" si="163"/>
        <v>9.920634920634921</v>
      </c>
      <c r="K1965" s="49" t="s">
        <v>745</v>
      </c>
      <c r="M1965" s="2">
        <v>504</v>
      </c>
    </row>
    <row r="1966" spans="2:13" ht="12.75">
      <c r="B1966" s="451">
        <v>5000</v>
      </c>
      <c r="C1966" s="136" t="s">
        <v>804</v>
      </c>
      <c r="D1966" s="137" t="s">
        <v>744</v>
      </c>
      <c r="E1966" s="138" t="s">
        <v>1219</v>
      </c>
      <c r="F1966" s="139" t="s">
        <v>800</v>
      </c>
      <c r="G1966" s="140" t="s">
        <v>313</v>
      </c>
      <c r="H1966" s="5">
        <f t="shared" si="164"/>
        <v>-10000</v>
      </c>
      <c r="I1966" s="20">
        <f t="shared" si="163"/>
        <v>9.920634920634921</v>
      </c>
      <c r="K1966" s="49" t="s">
        <v>745</v>
      </c>
      <c r="M1966" s="2">
        <v>504</v>
      </c>
    </row>
    <row r="1967" spans="2:13" ht="12.75">
      <c r="B1967" s="451">
        <v>5000</v>
      </c>
      <c r="C1967" s="136" t="s">
        <v>806</v>
      </c>
      <c r="D1967" s="49" t="s">
        <v>744</v>
      </c>
      <c r="E1967" s="138" t="s">
        <v>1219</v>
      </c>
      <c r="F1967" s="139" t="s">
        <v>800</v>
      </c>
      <c r="G1967" s="140" t="s">
        <v>313</v>
      </c>
      <c r="H1967" s="5">
        <f t="shared" si="164"/>
        <v>-15000</v>
      </c>
      <c r="I1967" s="20">
        <f t="shared" si="163"/>
        <v>9.920634920634921</v>
      </c>
      <c r="K1967" s="49" t="s">
        <v>745</v>
      </c>
      <c r="M1967" s="2">
        <v>504</v>
      </c>
    </row>
    <row r="1968" spans="2:13" ht="12.75">
      <c r="B1968" s="451">
        <v>5000</v>
      </c>
      <c r="C1968" s="136" t="s">
        <v>804</v>
      </c>
      <c r="D1968" s="49" t="s">
        <v>744</v>
      </c>
      <c r="E1968" s="138" t="s">
        <v>1219</v>
      </c>
      <c r="F1968" s="139" t="s">
        <v>800</v>
      </c>
      <c r="G1968" s="140" t="s">
        <v>315</v>
      </c>
      <c r="H1968" s="5">
        <f t="shared" si="164"/>
        <v>-20000</v>
      </c>
      <c r="I1968" s="20">
        <f t="shared" si="163"/>
        <v>9.920634920634921</v>
      </c>
      <c r="K1968" s="49" t="s">
        <v>745</v>
      </c>
      <c r="M1968" s="2">
        <v>504</v>
      </c>
    </row>
    <row r="1969" spans="2:13" ht="12.75">
      <c r="B1969" s="451">
        <v>5000</v>
      </c>
      <c r="C1969" s="136" t="s">
        <v>806</v>
      </c>
      <c r="D1969" s="49" t="s">
        <v>744</v>
      </c>
      <c r="E1969" s="138" t="s">
        <v>1219</v>
      </c>
      <c r="F1969" s="139" t="s">
        <v>800</v>
      </c>
      <c r="G1969" s="140" t="s">
        <v>315</v>
      </c>
      <c r="H1969" s="5">
        <f t="shared" si="164"/>
        <v>-25000</v>
      </c>
      <c r="I1969" s="20">
        <f t="shared" si="163"/>
        <v>9.920634920634921</v>
      </c>
      <c r="K1969" s="49" t="s">
        <v>745</v>
      </c>
      <c r="M1969" s="2">
        <v>504</v>
      </c>
    </row>
    <row r="1970" spans="1:13" s="97" customFormat="1" ht="12.75">
      <c r="A1970" s="1"/>
      <c r="B1970" s="451">
        <v>5000</v>
      </c>
      <c r="C1970" s="136" t="s">
        <v>806</v>
      </c>
      <c r="D1970" s="49" t="s">
        <v>744</v>
      </c>
      <c r="E1970" s="138" t="s">
        <v>1219</v>
      </c>
      <c r="F1970" s="139" t="s">
        <v>800</v>
      </c>
      <c r="G1970" s="140" t="s">
        <v>315</v>
      </c>
      <c r="H1970" s="5">
        <f t="shared" si="164"/>
        <v>-30000</v>
      </c>
      <c r="I1970" s="20">
        <f t="shared" si="163"/>
        <v>9.920634920634921</v>
      </c>
      <c r="J1970"/>
      <c r="K1970" s="49" t="s">
        <v>745</v>
      </c>
      <c r="L1970"/>
      <c r="M1970" s="2">
        <v>504</v>
      </c>
    </row>
    <row r="1971" spans="1:13" s="44" customFormat="1" ht="12.75">
      <c r="A1971" s="75"/>
      <c r="B1971" s="521">
        <f>SUM(B1965:B1970)</f>
        <v>30000</v>
      </c>
      <c r="C1971" s="75"/>
      <c r="D1971" s="75"/>
      <c r="E1971" s="446" t="s">
        <v>1219</v>
      </c>
      <c r="F1971" s="78"/>
      <c r="G1971" s="78"/>
      <c r="H1971" s="76"/>
      <c r="I1971" s="79">
        <f t="shared" si="163"/>
        <v>59.523809523809526</v>
      </c>
      <c r="J1971" s="80"/>
      <c r="K1971" s="80"/>
      <c r="L1971" s="80"/>
      <c r="M1971" s="2">
        <v>504</v>
      </c>
    </row>
    <row r="1972" spans="2:13" ht="12.75">
      <c r="B1972" s="451"/>
      <c r="H1972" s="5">
        <f t="shared" si="164"/>
        <v>0</v>
      </c>
      <c r="I1972" s="20">
        <f t="shared" si="163"/>
        <v>0</v>
      </c>
      <c r="M1972" s="2">
        <v>504</v>
      </c>
    </row>
    <row r="1973" spans="2:13" ht="12.75">
      <c r="B1973" s="451"/>
      <c r="H1973" s="5">
        <f t="shared" si="164"/>
        <v>0</v>
      </c>
      <c r="I1973" s="20">
        <f t="shared" si="163"/>
        <v>0</v>
      </c>
      <c r="M1973" s="2">
        <v>504</v>
      </c>
    </row>
    <row r="1974" spans="1:13" s="97" customFormat="1" ht="12.75">
      <c r="A1974" s="1"/>
      <c r="B1974" s="451">
        <v>30000</v>
      </c>
      <c r="C1974" s="142" t="s">
        <v>808</v>
      </c>
      <c r="D1974" s="143" t="s">
        <v>744</v>
      </c>
      <c r="E1974" s="138" t="s">
        <v>1274</v>
      </c>
      <c r="F1974" s="139" t="s">
        <v>800</v>
      </c>
      <c r="G1974" s="145" t="s">
        <v>71</v>
      </c>
      <c r="H1974" s="5">
        <f t="shared" si="164"/>
        <v>-30000</v>
      </c>
      <c r="I1974" s="20">
        <f t="shared" si="163"/>
        <v>59.523809523809526</v>
      </c>
      <c r="J1974"/>
      <c r="K1974" s="49" t="s">
        <v>745</v>
      </c>
      <c r="L1974"/>
      <c r="M1974" s="2">
        <v>504</v>
      </c>
    </row>
    <row r="1975" spans="1:13" s="44" customFormat="1" ht="12.75">
      <c r="A1975" s="75"/>
      <c r="B1975" s="521">
        <f>SUM(B1974)</f>
        <v>30000</v>
      </c>
      <c r="C1975" s="75"/>
      <c r="D1975" s="75"/>
      <c r="E1975" s="446" t="s">
        <v>1274</v>
      </c>
      <c r="F1975" s="78"/>
      <c r="G1975" s="78"/>
      <c r="H1975" s="76"/>
      <c r="I1975" s="79">
        <f t="shared" si="163"/>
        <v>59.523809523809526</v>
      </c>
      <c r="J1975" s="80"/>
      <c r="K1975" s="80"/>
      <c r="L1975" s="80"/>
      <c r="M1975" s="2">
        <v>504</v>
      </c>
    </row>
    <row r="1976" spans="2:13" ht="12.75">
      <c r="B1976" s="451"/>
      <c r="H1976" s="5">
        <f t="shared" si="164"/>
        <v>0</v>
      </c>
      <c r="I1976" s="20">
        <f t="shared" si="163"/>
        <v>0</v>
      </c>
      <c r="M1976" s="2">
        <v>504</v>
      </c>
    </row>
    <row r="1977" spans="2:13" ht="12.75">
      <c r="B1977" s="451"/>
      <c r="H1977" s="5">
        <f t="shared" si="164"/>
        <v>0</v>
      </c>
      <c r="I1977" s="20">
        <f t="shared" si="163"/>
        <v>0</v>
      </c>
      <c r="M1977" s="2">
        <v>504</v>
      </c>
    </row>
    <row r="1978" spans="2:13" ht="12.75">
      <c r="B1978" s="451">
        <v>10000</v>
      </c>
      <c r="C1978" s="142" t="s">
        <v>1143</v>
      </c>
      <c r="D1978" s="143" t="s">
        <v>744</v>
      </c>
      <c r="E1978" s="138" t="s">
        <v>819</v>
      </c>
      <c r="F1978" s="139" t="s">
        <v>800</v>
      </c>
      <c r="G1978" s="145" t="s">
        <v>14</v>
      </c>
      <c r="H1978" s="5">
        <f t="shared" si="164"/>
        <v>-10000</v>
      </c>
      <c r="I1978" s="20">
        <f t="shared" si="163"/>
        <v>19.841269841269842</v>
      </c>
      <c r="K1978" s="49" t="s">
        <v>745</v>
      </c>
      <c r="M1978" s="2">
        <v>504</v>
      </c>
    </row>
    <row r="1979" spans="2:13" ht="12.75">
      <c r="B1979" s="451">
        <v>10000</v>
      </c>
      <c r="C1979" s="142" t="s">
        <v>815</v>
      </c>
      <c r="D1979" s="147" t="s">
        <v>744</v>
      </c>
      <c r="E1979" s="138" t="s">
        <v>819</v>
      </c>
      <c r="F1979" s="139" t="s">
        <v>800</v>
      </c>
      <c r="G1979" s="144" t="s">
        <v>21</v>
      </c>
      <c r="H1979" s="5">
        <f t="shared" si="164"/>
        <v>-20000</v>
      </c>
      <c r="I1979" s="20">
        <f t="shared" si="163"/>
        <v>19.841269841269842</v>
      </c>
      <c r="K1979" s="49" t="s">
        <v>745</v>
      </c>
      <c r="M1979" s="2">
        <v>504</v>
      </c>
    </row>
    <row r="1980" spans="2:13" ht="12.75">
      <c r="B1980" s="451">
        <v>10000</v>
      </c>
      <c r="C1980" s="142" t="s">
        <v>820</v>
      </c>
      <c r="D1980" s="143" t="s">
        <v>744</v>
      </c>
      <c r="E1980" s="138" t="s">
        <v>819</v>
      </c>
      <c r="F1980" s="139" t="s">
        <v>800</v>
      </c>
      <c r="G1980" s="145" t="s">
        <v>25</v>
      </c>
      <c r="H1980" s="5">
        <f t="shared" si="164"/>
        <v>-30000</v>
      </c>
      <c r="I1980" s="20">
        <f t="shared" si="163"/>
        <v>19.841269841269842</v>
      </c>
      <c r="K1980" s="49" t="s">
        <v>745</v>
      </c>
      <c r="M1980" s="2">
        <v>504</v>
      </c>
    </row>
    <row r="1981" spans="2:13" ht="12.75">
      <c r="B1981" s="451">
        <v>10000</v>
      </c>
      <c r="C1981" s="136" t="s">
        <v>821</v>
      </c>
      <c r="D1981" s="137" t="s">
        <v>744</v>
      </c>
      <c r="E1981" s="138" t="s">
        <v>819</v>
      </c>
      <c r="F1981" s="139" t="s">
        <v>800</v>
      </c>
      <c r="G1981" s="140" t="s">
        <v>822</v>
      </c>
      <c r="H1981" s="5">
        <f t="shared" si="164"/>
        <v>-40000</v>
      </c>
      <c r="I1981" s="20">
        <f t="shared" si="163"/>
        <v>19.841269841269842</v>
      </c>
      <c r="K1981" s="49" t="s">
        <v>745</v>
      </c>
      <c r="M1981" s="2">
        <v>504</v>
      </c>
    </row>
    <row r="1982" spans="1:13" s="97" customFormat="1" ht="12.75">
      <c r="A1982" s="1"/>
      <c r="B1982" s="451">
        <v>10000</v>
      </c>
      <c r="C1982" s="136" t="s">
        <v>823</v>
      </c>
      <c r="D1982" s="137" t="s">
        <v>744</v>
      </c>
      <c r="E1982" s="138" t="s">
        <v>819</v>
      </c>
      <c r="F1982" s="139" t="s">
        <v>800</v>
      </c>
      <c r="G1982" s="140" t="s">
        <v>137</v>
      </c>
      <c r="H1982" s="5">
        <f t="shared" si="164"/>
        <v>-50000</v>
      </c>
      <c r="I1982" s="20">
        <f t="shared" si="163"/>
        <v>19.841269841269842</v>
      </c>
      <c r="J1982"/>
      <c r="K1982" s="49" t="s">
        <v>745</v>
      </c>
      <c r="L1982"/>
      <c r="M1982" s="2">
        <v>504</v>
      </c>
    </row>
    <row r="1983" spans="1:13" s="44" customFormat="1" ht="12.75">
      <c r="A1983" s="75"/>
      <c r="B1983" s="521">
        <f>SUM(B1978:B1982)</f>
        <v>50000</v>
      </c>
      <c r="C1983" s="75"/>
      <c r="D1983" s="75"/>
      <c r="E1983" s="446" t="s">
        <v>819</v>
      </c>
      <c r="F1983" s="78"/>
      <c r="G1983" s="78"/>
      <c r="H1983" s="76"/>
      <c r="I1983" s="79">
        <f t="shared" si="163"/>
        <v>99.2063492063492</v>
      </c>
      <c r="J1983" s="80"/>
      <c r="K1983" s="80"/>
      <c r="L1983" s="80"/>
      <c r="M1983" s="2">
        <v>504</v>
      </c>
    </row>
    <row r="1984" spans="2:13" ht="12.75">
      <c r="B1984" s="451"/>
      <c r="H1984" s="5">
        <f t="shared" si="164"/>
        <v>0</v>
      </c>
      <c r="I1984" s="20">
        <f t="shared" si="163"/>
        <v>0</v>
      </c>
      <c r="M1984" s="2">
        <v>504</v>
      </c>
    </row>
    <row r="1985" spans="2:13" ht="12.75">
      <c r="B1985" s="451"/>
      <c r="H1985" s="5">
        <f t="shared" si="164"/>
        <v>0</v>
      </c>
      <c r="I1985" s="20">
        <f t="shared" si="163"/>
        <v>0</v>
      </c>
      <c r="M1985" s="2">
        <v>504</v>
      </c>
    </row>
    <row r="1986" spans="1:13" s="80" customFormat="1" ht="12.75">
      <c r="A1986" s="48"/>
      <c r="B1986" s="451">
        <v>25000</v>
      </c>
      <c r="C1986" s="46" t="s">
        <v>719</v>
      </c>
      <c r="D1986" s="48" t="s">
        <v>744</v>
      </c>
      <c r="E1986" s="48" t="s">
        <v>719</v>
      </c>
      <c r="F1986" s="47" t="s">
        <v>720</v>
      </c>
      <c r="G1986" s="47" t="s">
        <v>315</v>
      </c>
      <c r="H1986" s="5">
        <f>H1985-B1986</f>
        <v>-25000</v>
      </c>
      <c r="I1986" s="20">
        <f aca="true" t="shared" si="165" ref="I1986:I1995">+B1986/M1986</f>
        <v>49.6031746031746</v>
      </c>
      <c r="J1986" s="49"/>
      <c r="K1986" s="49" t="s">
        <v>430</v>
      </c>
      <c r="L1986" s="49"/>
      <c r="M1986" s="2">
        <v>504</v>
      </c>
    </row>
    <row r="1987" spans="1:13" s="80" customFormat="1" ht="12.75">
      <c r="A1987" s="65"/>
      <c r="B1987" s="481">
        <f>SUM(B1986)</f>
        <v>25000</v>
      </c>
      <c r="C1987" s="65" t="s">
        <v>719</v>
      </c>
      <c r="D1987" s="65"/>
      <c r="E1987" s="65"/>
      <c r="F1987" s="115"/>
      <c r="G1987" s="115"/>
      <c r="H1987" s="42">
        <v>0</v>
      </c>
      <c r="I1987" s="43">
        <f t="shared" si="165"/>
        <v>49.6031746031746</v>
      </c>
      <c r="J1987" s="118"/>
      <c r="K1987" s="118"/>
      <c r="L1987" s="118"/>
      <c r="M1987" s="68">
        <v>504</v>
      </c>
    </row>
    <row r="1988" spans="1:13" s="80" customFormat="1" ht="12.75">
      <c r="A1988" s="48"/>
      <c r="B1988" s="52"/>
      <c r="C1988" s="46"/>
      <c r="D1988" s="48"/>
      <c r="E1988" s="48"/>
      <c r="F1988" s="47"/>
      <c r="G1988" s="47"/>
      <c r="H1988" s="5">
        <f aca="true" t="shared" si="166" ref="H1988:H1995">H1987-B1988</f>
        <v>0</v>
      </c>
      <c r="I1988" s="20">
        <f t="shared" si="165"/>
        <v>0</v>
      </c>
      <c r="J1988" s="49"/>
      <c r="K1988" s="49"/>
      <c r="L1988" s="49"/>
      <c r="M1988" s="2">
        <v>504</v>
      </c>
    </row>
    <row r="1989" spans="2:13" ht="12.75">
      <c r="B1989" s="69"/>
      <c r="H1989" s="5">
        <f t="shared" si="166"/>
        <v>0</v>
      </c>
      <c r="I1989" s="20">
        <f t="shared" si="165"/>
        <v>0</v>
      </c>
      <c r="M1989" s="2">
        <v>504</v>
      </c>
    </row>
    <row r="1990" spans="2:13" ht="12.75">
      <c r="B1990" s="69"/>
      <c r="H1990" s="5">
        <f t="shared" si="166"/>
        <v>0</v>
      </c>
      <c r="I1990" s="20">
        <f t="shared" si="165"/>
        <v>0</v>
      </c>
      <c r="M1990" s="2">
        <v>504</v>
      </c>
    </row>
    <row r="1991" spans="2:13" ht="12.75">
      <c r="B1991" s="490">
        <v>325</v>
      </c>
      <c r="C1991" s="1" t="s">
        <v>824</v>
      </c>
      <c r="D1991" s="1" t="s">
        <v>744</v>
      </c>
      <c r="E1991" s="1" t="s">
        <v>339</v>
      </c>
      <c r="F1991" s="25" t="s">
        <v>825</v>
      </c>
      <c r="G1991" s="25" t="s">
        <v>73</v>
      </c>
      <c r="H1991" s="5">
        <f t="shared" si="166"/>
        <v>-325</v>
      </c>
      <c r="I1991" s="20">
        <f t="shared" si="165"/>
        <v>0.6448412698412699</v>
      </c>
      <c r="K1991" t="s">
        <v>772</v>
      </c>
      <c r="M1991" s="2">
        <v>504</v>
      </c>
    </row>
    <row r="1992" spans="2:13" ht="12.75">
      <c r="B1992" s="490">
        <v>15960</v>
      </c>
      <c r="C1992" s="1" t="s">
        <v>824</v>
      </c>
      <c r="D1992" s="1" t="s">
        <v>744</v>
      </c>
      <c r="E1992" s="1" t="s">
        <v>339</v>
      </c>
      <c r="F1992" s="25" t="s">
        <v>826</v>
      </c>
      <c r="G1992" s="25" t="s">
        <v>224</v>
      </c>
      <c r="H1992" s="5">
        <f t="shared" si="166"/>
        <v>-16285</v>
      </c>
      <c r="I1992" s="20">
        <f t="shared" si="165"/>
        <v>31.666666666666668</v>
      </c>
      <c r="K1992" t="s">
        <v>772</v>
      </c>
      <c r="M1992" s="2">
        <v>504</v>
      </c>
    </row>
    <row r="1993" spans="2:13" ht="12.75">
      <c r="B1993" s="490">
        <v>2400</v>
      </c>
      <c r="C1993" s="1" t="s">
        <v>1214</v>
      </c>
      <c r="D1993" s="1" t="s">
        <v>744</v>
      </c>
      <c r="E1993" s="1" t="s">
        <v>339</v>
      </c>
      <c r="F1993" s="25" t="s">
        <v>826</v>
      </c>
      <c r="G1993" s="25" t="s">
        <v>224</v>
      </c>
      <c r="H1993" s="5">
        <f t="shared" si="166"/>
        <v>-18685</v>
      </c>
      <c r="I1993" s="20">
        <f t="shared" si="165"/>
        <v>4.761904761904762</v>
      </c>
      <c r="K1993" t="s">
        <v>772</v>
      </c>
      <c r="M1993" s="2">
        <v>504</v>
      </c>
    </row>
    <row r="1994" spans="2:13" ht="12.75">
      <c r="B1994" s="490">
        <v>4500</v>
      </c>
      <c r="C1994" s="1" t="s">
        <v>1215</v>
      </c>
      <c r="D1994" s="1" t="s">
        <v>744</v>
      </c>
      <c r="E1994" s="1" t="s">
        <v>339</v>
      </c>
      <c r="F1994" s="25" t="s">
        <v>828</v>
      </c>
      <c r="G1994" s="25" t="s">
        <v>307</v>
      </c>
      <c r="H1994" s="5">
        <f t="shared" si="166"/>
        <v>-23185</v>
      </c>
      <c r="I1994" s="20">
        <f t="shared" si="165"/>
        <v>8.928571428571429</v>
      </c>
      <c r="K1994" t="s">
        <v>772</v>
      </c>
      <c r="M1994" s="2">
        <v>504</v>
      </c>
    </row>
    <row r="1995" spans="2:13" ht="12.75">
      <c r="B1995" s="490">
        <v>21000</v>
      </c>
      <c r="C1995" s="1" t="s">
        <v>829</v>
      </c>
      <c r="D1995" s="1" t="s">
        <v>744</v>
      </c>
      <c r="E1995" s="1" t="s">
        <v>339</v>
      </c>
      <c r="F1995" s="25" t="s">
        <v>830</v>
      </c>
      <c r="G1995" s="25" t="s">
        <v>309</v>
      </c>
      <c r="H1995" s="5">
        <f t="shared" si="166"/>
        <v>-44185</v>
      </c>
      <c r="I1995" s="20">
        <f t="shared" si="165"/>
        <v>41.666666666666664</v>
      </c>
      <c r="K1995" t="s">
        <v>772</v>
      </c>
      <c r="M1995" s="2">
        <v>504</v>
      </c>
    </row>
    <row r="1996" spans="1:13" s="44" customFormat="1" ht="12.75">
      <c r="A1996" s="75"/>
      <c r="B1996" s="494">
        <f>SUM(B1991:B1995)</f>
        <v>44185</v>
      </c>
      <c r="C1996" s="75"/>
      <c r="D1996" s="75"/>
      <c r="E1996" s="75" t="s">
        <v>339</v>
      </c>
      <c r="F1996" s="78"/>
      <c r="G1996" s="78"/>
      <c r="H1996" s="76">
        <v>0</v>
      </c>
      <c r="I1996" s="79">
        <f aca="true" t="shared" si="167" ref="I1996:I2005">+B1996/M1996</f>
        <v>87.6686507936508</v>
      </c>
      <c r="J1996" s="80"/>
      <c r="K1996" s="80"/>
      <c r="L1996" s="80"/>
      <c r="M1996" s="2">
        <v>504</v>
      </c>
    </row>
    <row r="1997" spans="2:13" ht="12.75">
      <c r="B1997" s="490"/>
      <c r="H1997" s="5">
        <f t="shared" si="164"/>
        <v>0</v>
      </c>
      <c r="I1997" s="20">
        <f t="shared" si="167"/>
        <v>0</v>
      </c>
      <c r="M1997" s="2">
        <v>504</v>
      </c>
    </row>
    <row r="1998" spans="2:13" ht="12.75">
      <c r="B1998" s="490"/>
      <c r="H1998" s="5">
        <f t="shared" si="164"/>
        <v>0</v>
      </c>
      <c r="I1998" s="20">
        <f t="shared" si="167"/>
        <v>0</v>
      </c>
      <c r="M1998" s="2">
        <v>504</v>
      </c>
    </row>
    <row r="1999" spans="2:13" ht="12.75">
      <c r="B1999" s="490"/>
      <c r="H1999" s="5">
        <f t="shared" si="164"/>
        <v>0</v>
      </c>
      <c r="I1999" s="20">
        <f t="shared" si="167"/>
        <v>0</v>
      </c>
      <c r="M1999" s="2">
        <v>504</v>
      </c>
    </row>
    <row r="2000" spans="2:13" ht="12.75">
      <c r="B2000" s="490">
        <v>9000</v>
      </c>
      <c r="C2000" s="1" t="s">
        <v>833</v>
      </c>
      <c r="D2000" s="1" t="s">
        <v>744</v>
      </c>
      <c r="E2000" s="1" t="s">
        <v>834</v>
      </c>
      <c r="F2000" s="25" t="s">
        <v>835</v>
      </c>
      <c r="G2000" s="25" t="s">
        <v>27</v>
      </c>
      <c r="H2000" s="5">
        <f t="shared" si="164"/>
        <v>-9000</v>
      </c>
      <c r="I2000" s="20">
        <f t="shared" si="167"/>
        <v>17.857142857142858</v>
      </c>
      <c r="K2000" t="s">
        <v>772</v>
      </c>
      <c r="M2000" s="2">
        <v>504</v>
      </c>
    </row>
    <row r="2001" spans="2:13" ht="12.75">
      <c r="B2001" s="490">
        <v>6800</v>
      </c>
      <c r="C2001" s="1" t="s">
        <v>836</v>
      </c>
      <c r="D2001" s="1" t="s">
        <v>744</v>
      </c>
      <c r="E2001" s="1" t="s">
        <v>834</v>
      </c>
      <c r="F2001" s="25" t="s">
        <v>837</v>
      </c>
      <c r="G2001" s="25" t="s">
        <v>123</v>
      </c>
      <c r="H2001" s="5">
        <f t="shared" si="164"/>
        <v>-15800</v>
      </c>
      <c r="I2001" s="20">
        <f t="shared" si="167"/>
        <v>13.492063492063492</v>
      </c>
      <c r="K2001" t="s">
        <v>772</v>
      </c>
      <c r="M2001" s="2">
        <v>504</v>
      </c>
    </row>
    <row r="2002" spans="2:13" ht="12.75">
      <c r="B2002" s="490">
        <v>7200</v>
      </c>
      <c r="C2002" s="1" t="s">
        <v>838</v>
      </c>
      <c r="D2002" s="1" t="s">
        <v>744</v>
      </c>
      <c r="E2002" s="1" t="s">
        <v>834</v>
      </c>
      <c r="F2002" s="25" t="s">
        <v>839</v>
      </c>
      <c r="G2002" s="25" t="s">
        <v>232</v>
      </c>
      <c r="H2002" s="5">
        <f t="shared" si="164"/>
        <v>-23000</v>
      </c>
      <c r="I2002" s="20">
        <f t="shared" si="167"/>
        <v>14.285714285714286</v>
      </c>
      <c r="K2002" t="s">
        <v>772</v>
      </c>
      <c r="M2002" s="2">
        <v>504</v>
      </c>
    </row>
    <row r="2003" spans="2:13" ht="12.75">
      <c r="B2003" s="490">
        <v>6800</v>
      </c>
      <c r="C2003" s="1" t="s">
        <v>836</v>
      </c>
      <c r="D2003" s="1" t="s">
        <v>744</v>
      </c>
      <c r="E2003" s="1" t="s">
        <v>834</v>
      </c>
      <c r="F2003" s="25" t="s">
        <v>840</v>
      </c>
      <c r="G2003" s="25" t="s">
        <v>309</v>
      </c>
      <c r="H2003" s="5">
        <f>H2002-B2003</f>
        <v>-29800</v>
      </c>
      <c r="I2003" s="20">
        <f t="shared" si="167"/>
        <v>13.492063492063492</v>
      </c>
      <c r="K2003" t="s">
        <v>772</v>
      </c>
      <c r="M2003" s="2">
        <v>504</v>
      </c>
    </row>
    <row r="2004" spans="1:13" s="97" customFormat="1" ht="12.75">
      <c r="A2004" s="1"/>
      <c r="B2004" s="490">
        <v>7200</v>
      </c>
      <c r="C2004" s="1" t="s">
        <v>838</v>
      </c>
      <c r="D2004" s="1" t="s">
        <v>744</v>
      </c>
      <c r="E2004" s="1" t="s">
        <v>834</v>
      </c>
      <c r="F2004" s="25" t="s">
        <v>841</v>
      </c>
      <c r="G2004" s="25" t="s">
        <v>315</v>
      </c>
      <c r="H2004" s="5">
        <f>H2003-B2004</f>
        <v>-37000</v>
      </c>
      <c r="I2004" s="20">
        <f t="shared" si="167"/>
        <v>14.285714285714286</v>
      </c>
      <c r="J2004"/>
      <c r="K2004" t="s">
        <v>772</v>
      </c>
      <c r="L2004"/>
      <c r="M2004" s="2">
        <v>504</v>
      </c>
    </row>
    <row r="2005" spans="1:13" s="44" customFormat="1" ht="12.75">
      <c r="A2005" s="75"/>
      <c r="B2005" s="494">
        <f>SUM(B2000:B2004)</f>
        <v>37000</v>
      </c>
      <c r="C2005" s="75"/>
      <c r="D2005" s="75"/>
      <c r="E2005" s="75" t="s">
        <v>834</v>
      </c>
      <c r="F2005" s="78"/>
      <c r="G2005" s="78"/>
      <c r="H2005" s="76">
        <v>0</v>
      </c>
      <c r="I2005" s="79">
        <f t="shared" si="167"/>
        <v>73.41269841269842</v>
      </c>
      <c r="J2005" s="80"/>
      <c r="K2005" s="80"/>
      <c r="L2005" s="80"/>
      <c r="M2005" s="2">
        <v>504</v>
      </c>
    </row>
    <row r="2006" spans="8:13" ht="12.75">
      <c r="H2006" s="5">
        <f>H2005-B2006</f>
        <v>0</v>
      </c>
      <c r="I2006" s="20">
        <f>+B2006/M2006</f>
        <v>0</v>
      </c>
      <c r="M2006" s="2">
        <v>504</v>
      </c>
    </row>
    <row r="2007" spans="8:13" ht="12.75">
      <c r="H2007" s="5">
        <f>H2006-B2007</f>
        <v>0</v>
      </c>
      <c r="I2007" s="20">
        <f>+B2007/M2007</f>
        <v>0</v>
      </c>
      <c r="M2007" s="2">
        <v>504</v>
      </c>
    </row>
    <row r="2008" spans="8:13" ht="12.75">
      <c r="H2008" s="5">
        <f aca="true" t="shared" si="168" ref="H2008:H2017">H2007-B2008</f>
        <v>0</v>
      </c>
      <c r="I2008" s="20">
        <f aca="true" t="shared" si="169" ref="I2008:I2017">+B2008/M2008</f>
        <v>0</v>
      </c>
      <c r="M2008" s="2">
        <v>504</v>
      </c>
    </row>
    <row r="2009" spans="8:13" ht="12.75">
      <c r="H2009" s="5">
        <f t="shared" si="168"/>
        <v>0</v>
      </c>
      <c r="I2009" s="20">
        <f t="shared" si="169"/>
        <v>0</v>
      </c>
      <c r="M2009" s="2">
        <v>504</v>
      </c>
    </row>
    <row r="2010" spans="1:13" s="49" customFormat="1" ht="12.75">
      <c r="A2010" s="148"/>
      <c r="B2010" s="496">
        <v>280000</v>
      </c>
      <c r="C2010" s="46" t="s">
        <v>772</v>
      </c>
      <c r="D2010" s="39" t="s">
        <v>744</v>
      </c>
      <c r="E2010" s="46"/>
      <c r="F2010" s="114" t="s">
        <v>460</v>
      </c>
      <c r="G2010" s="149" t="s">
        <v>71</v>
      </c>
      <c r="H2010" s="5">
        <v>-280000</v>
      </c>
      <c r="I2010" s="20">
        <f t="shared" si="169"/>
        <v>555.5555555555555</v>
      </c>
      <c r="J2010" s="82"/>
      <c r="K2010" s="82"/>
      <c r="L2010" s="82"/>
      <c r="M2010" s="2">
        <v>504</v>
      </c>
    </row>
    <row r="2011" spans="1:13" s="49" customFormat="1" ht="12.75">
      <c r="A2011" s="46"/>
      <c r="B2011" s="206">
        <v>37555</v>
      </c>
      <c r="C2011" s="48" t="s">
        <v>772</v>
      </c>
      <c r="D2011" s="47" t="s">
        <v>744</v>
      </c>
      <c r="E2011" s="48" t="s">
        <v>461</v>
      </c>
      <c r="F2011" s="150"/>
      <c r="G2011" s="149" t="s">
        <v>71</v>
      </c>
      <c r="H2011" s="5">
        <f t="shared" si="168"/>
        <v>-317555</v>
      </c>
      <c r="I2011" s="20">
        <f t="shared" si="169"/>
        <v>74.51388888888889</v>
      </c>
      <c r="M2011" s="2">
        <v>504</v>
      </c>
    </row>
    <row r="2012" spans="1:13" s="49" customFormat="1" ht="12.75">
      <c r="A2012" s="148"/>
      <c r="B2012" s="496">
        <v>7000</v>
      </c>
      <c r="C2012" s="46" t="s">
        <v>772</v>
      </c>
      <c r="D2012" s="39" t="s">
        <v>744</v>
      </c>
      <c r="E2012" s="46" t="s">
        <v>462</v>
      </c>
      <c r="F2012" s="114"/>
      <c r="G2012" s="149" t="s">
        <v>71</v>
      </c>
      <c r="H2012" s="5">
        <f t="shared" si="168"/>
        <v>-324555</v>
      </c>
      <c r="I2012" s="20">
        <f t="shared" si="169"/>
        <v>13.88888888888889</v>
      </c>
      <c r="J2012" s="82"/>
      <c r="K2012" s="82"/>
      <c r="L2012" s="82"/>
      <c r="M2012" s="2">
        <v>504</v>
      </c>
    </row>
    <row r="2013" spans="1:13" s="49" customFormat="1" ht="12.75">
      <c r="A2013" s="148"/>
      <c r="B2013" s="496">
        <v>30000</v>
      </c>
      <c r="C2013" s="46" t="s">
        <v>772</v>
      </c>
      <c r="D2013" s="39" t="s">
        <v>744</v>
      </c>
      <c r="E2013" s="46" t="s">
        <v>1193</v>
      </c>
      <c r="F2013" s="114"/>
      <c r="G2013" s="149" t="s">
        <v>71</v>
      </c>
      <c r="H2013" s="5">
        <f t="shared" si="168"/>
        <v>-354555</v>
      </c>
      <c r="I2013" s="20">
        <f t="shared" si="169"/>
        <v>59.523809523809526</v>
      </c>
      <c r="J2013" s="82"/>
      <c r="K2013" s="82"/>
      <c r="L2013" s="82"/>
      <c r="M2013" s="2">
        <v>504</v>
      </c>
    </row>
    <row r="2014" spans="1:13" s="49" customFormat="1" ht="12.75">
      <c r="A2014" s="148"/>
      <c r="B2014" s="496">
        <v>290000</v>
      </c>
      <c r="C2014" s="48" t="s">
        <v>745</v>
      </c>
      <c r="D2014" s="47" t="s">
        <v>744</v>
      </c>
      <c r="E2014" s="48"/>
      <c r="F2014" s="150" t="s">
        <v>460</v>
      </c>
      <c r="G2014" s="149" t="s">
        <v>71</v>
      </c>
      <c r="H2014" s="5">
        <f t="shared" si="168"/>
        <v>-644555</v>
      </c>
      <c r="I2014" s="20">
        <f t="shared" si="169"/>
        <v>575.3968253968254</v>
      </c>
      <c r="M2014" s="2">
        <v>504</v>
      </c>
    </row>
    <row r="2015" spans="1:13" s="49" customFormat="1" ht="12.75">
      <c r="A2015" s="148"/>
      <c r="B2015" s="497">
        <v>36260</v>
      </c>
      <c r="C2015" s="48" t="s">
        <v>745</v>
      </c>
      <c r="D2015" s="47" t="s">
        <v>744</v>
      </c>
      <c r="E2015" s="48" t="s">
        <v>461</v>
      </c>
      <c r="F2015" s="150"/>
      <c r="G2015" s="149" t="s">
        <v>71</v>
      </c>
      <c r="H2015" s="5">
        <f t="shared" si="168"/>
        <v>-680815</v>
      </c>
      <c r="I2015" s="20">
        <f t="shared" si="169"/>
        <v>71.94444444444444</v>
      </c>
      <c r="M2015" s="2">
        <v>504</v>
      </c>
    </row>
    <row r="2016" spans="1:13" s="49" customFormat="1" ht="12.75">
      <c r="A2016" s="148"/>
      <c r="B2016" s="496">
        <v>7250</v>
      </c>
      <c r="C2016" s="46" t="s">
        <v>745</v>
      </c>
      <c r="D2016" s="39" t="s">
        <v>744</v>
      </c>
      <c r="E2016" s="46" t="s">
        <v>462</v>
      </c>
      <c r="F2016" s="114"/>
      <c r="G2016" s="149" t="s">
        <v>71</v>
      </c>
      <c r="H2016" s="5">
        <f t="shared" si="168"/>
        <v>-688065</v>
      </c>
      <c r="I2016" s="20">
        <f t="shared" si="169"/>
        <v>14.384920634920634</v>
      </c>
      <c r="J2016" s="82"/>
      <c r="K2016" s="82"/>
      <c r="L2016" s="82"/>
      <c r="M2016" s="2">
        <v>504</v>
      </c>
    </row>
    <row r="2017" spans="1:13" s="49" customFormat="1" ht="12.75">
      <c r="A2017" s="148"/>
      <c r="B2017" s="496">
        <v>30000</v>
      </c>
      <c r="C2017" s="46" t="s">
        <v>745</v>
      </c>
      <c r="D2017" s="39" t="s">
        <v>744</v>
      </c>
      <c r="E2017" s="46" t="s">
        <v>1193</v>
      </c>
      <c r="F2017" s="114"/>
      <c r="G2017" s="149" t="s">
        <v>71</v>
      </c>
      <c r="H2017" s="5">
        <f t="shared" si="168"/>
        <v>-718065</v>
      </c>
      <c r="I2017" s="20">
        <f t="shared" si="169"/>
        <v>59.523809523809526</v>
      </c>
      <c r="J2017" s="82"/>
      <c r="K2017" s="82"/>
      <c r="L2017" s="82"/>
      <c r="M2017" s="2">
        <v>504</v>
      </c>
    </row>
    <row r="2018" spans="1:13" s="44" customFormat="1" ht="12.75">
      <c r="A2018" s="9"/>
      <c r="B2018" s="498">
        <f>SUM(B2010:B2017)</f>
        <v>718065</v>
      </c>
      <c r="C2018" s="9" t="s">
        <v>484</v>
      </c>
      <c r="D2018" s="9"/>
      <c r="E2018" s="9"/>
      <c r="F2018" s="16"/>
      <c r="G2018" s="16"/>
      <c r="H2018" s="42">
        <v>0</v>
      </c>
      <c r="I2018" s="43">
        <f aca="true" t="shared" si="170" ref="I2018:I2024">+B2018/M2018</f>
        <v>1424.732142857143</v>
      </c>
      <c r="M2018" s="2">
        <v>504</v>
      </c>
    </row>
    <row r="2019" spans="8:13" ht="12.75">
      <c r="H2019" s="5">
        <f>H2018-B2019</f>
        <v>0</v>
      </c>
      <c r="I2019" s="20">
        <f t="shared" si="170"/>
        <v>0</v>
      </c>
      <c r="M2019" s="2">
        <v>504</v>
      </c>
    </row>
    <row r="2020" spans="8:13" ht="12.75">
      <c r="H2020" s="5">
        <f>H2019-B2020</f>
        <v>0</v>
      </c>
      <c r="I2020" s="20">
        <f t="shared" si="170"/>
        <v>0</v>
      </c>
      <c r="M2020" s="2">
        <v>504</v>
      </c>
    </row>
    <row r="2021" spans="8:13" ht="12.75">
      <c r="H2021" s="5">
        <f>H2020-B2021</f>
        <v>0</v>
      </c>
      <c r="I2021" s="20">
        <f t="shared" si="170"/>
        <v>0</v>
      </c>
      <c r="M2021" s="2">
        <v>504</v>
      </c>
    </row>
    <row r="2022" spans="8:13" ht="12.75">
      <c r="H2022" s="5">
        <f>H2021-B2022</f>
        <v>0</v>
      </c>
      <c r="I2022" s="20">
        <f t="shared" si="170"/>
        <v>0</v>
      </c>
      <c r="M2022" s="2">
        <v>504</v>
      </c>
    </row>
    <row r="2023" spans="1:13" ht="13.5" thickBot="1">
      <c r="A2023" s="32"/>
      <c r="B2023" s="109">
        <f>+B2026+B2044+B2069</f>
        <v>1469262.7</v>
      </c>
      <c r="C2023" s="32"/>
      <c r="D2023" s="124" t="s">
        <v>862</v>
      </c>
      <c r="E2023" s="125"/>
      <c r="F2023" s="125"/>
      <c r="G2023" s="151"/>
      <c r="H2023" s="126"/>
      <c r="I2023" s="127">
        <f>+B2023/M2023</f>
        <v>2915.2037698412696</v>
      </c>
      <c r="J2023" s="128"/>
      <c r="K2023" s="128"/>
      <c r="L2023" s="128"/>
      <c r="M2023" s="2">
        <v>504</v>
      </c>
    </row>
    <row r="2024" spans="2:13" ht="12.75">
      <c r="B2024" s="74"/>
      <c r="C2024" s="46"/>
      <c r="D2024" s="28"/>
      <c r="E2024" s="46"/>
      <c r="G2024" s="39"/>
      <c r="H2024" s="5">
        <f>H2023-B2024</f>
        <v>0</v>
      </c>
      <c r="I2024" s="20">
        <f t="shared" si="170"/>
        <v>0</v>
      </c>
      <c r="M2024" s="2">
        <v>504</v>
      </c>
    </row>
    <row r="2025" spans="8:13" ht="12.75">
      <c r="H2025" s="5">
        <f>H2024-B2025</f>
        <v>0</v>
      </c>
      <c r="I2025" s="20">
        <f>+B2025/M2025</f>
        <v>0</v>
      </c>
      <c r="M2025" s="2">
        <v>504</v>
      </c>
    </row>
    <row r="2026" spans="1:13" s="73" customFormat="1" ht="12.75">
      <c r="A2026" s="58"/>
      <c r="B2026" s="499">
        <f>+B2033+B2039</f>
        <v>130000</v>
      </c>
      <c r="C2026" s="58" t="s">
        <v>1149</v>
      </c>
      <c r="D2026" s="58"/>
      <c r="E2026" s="58" t="s">
        <v>1150</v>
      </c>
      <c r="F2026" s="152"/>
      <c r="G2026" s="59" t="s">
        <v>1148</v>
      </c>
      <c r="H2026" s="42"/>
      <c r="I2026" s="43">
        <f>+B2026/M2026</f>
        <v>257.93650793650795</v>
      </c>
      <c r="M2026" s="2">
        <v>504</v>
      </c>
    </row>
    <row r="2027" spans="1:13" s="449" customFormat="1" ht="12.75">
      <c r="A2027" s="154"/>
      <c r="B2027" s="500" t="s">
        <v>1151</v>
      </c>
      <c r="C2027" s="154"/>
      <c r="D2027" s="154"/>
      <c r="E2027" s="154"/>
      <c r="F2027" s="156"/>
      <c r="G2027" s="156"/>
      <c r="H2027" s="5">
        <v>0</v>
      </c>
      <c r="I2027" s="20">
        <v>0</v>
      </c>
      <c r="M2027" s="2">
        <v>504</v>
      </c>
    </row>
    <row r="2028" spans="2:13" ht="12.75">
      <c r="B2028" s="450"/>
      <c r="C2028" s="10"/>
      <c r="D2028" s="10"/>
      <c r="E2028" s="63"/>
      <c r="G2028" s="64"/>
      <c r="H2028" s="5">
        <f>H2027-B2028</f>
        <v>0</v>
      </c>
      <c r="I2028" s="20">
        <f aca="true" t="shared" si="171" ref="I2028:I2035">+B2028/M2028</f>
        <v>0</v>
      </c>
      <c r="M2028" s="2">
        <v>504</v>
      </c>
    </row>
    <row r="2029" spans="2:13" ht="12.75">
      <c r="B2029" s="451"/>
      <c r="D2029" s="10"/>
      <c r="H2029" s="5">
        <f>H2028-B2029</f>
        <v>0</v>
      </c>
      <c r="I2029" s="20">
        <f t="shared" si="171"/>
        <v>0</v>
      </c>
      <c r="M2029" s="2">
        <v>504</v>
      </c>
    </row>
    <row r="2030" spans="2:13" ht="12.75">
      <c r="B2030" s="451">
        <v>25000</v>
      </c>
      <c r="C2030" s="1" t="s">
        <v>11</v>
      </c>
      <c r="D2030" s="10" t="s">
        <v>1152</v>
      </c>
      <c r="E2030" s="1" t="s">
        <v>1150</v>
      </c>
      <c r="F2030" s="25" t="s">
        <v>1153</v>
      </c>
      <c r="G2030" s="25" t="s">
        <v>1154</v>
      </c>
      <c r="H2030" s="5">
        <f>H2029-B2030</f>
        <v>-25000</v>
      </c>
      <c r="I2030" s="20">
        <f t="shared" si="171"/>
        <v>49.6031746031746</v>
      </c>
      <c r="M2030" s="2">
        <v>504</v>
      </c>
    </row>
    <row r="2031" spans="2:13" ht="12.75">
      <c r="B2031" s="451">
        <v>20000</v>
      </c>
      <c r="C2031" s="1" t="s">
        <v>11</v>
      </c>
      <c r="D2031" s="10" t="s">
        <v>1152</v>
      </c>
      <c r="E2031" s="1" t="s">
        <v>1150</v>
      </c>
      <c r="F2031" s="25" t="s">
        <v>1153</v>
      </c>
      <c r="G2031" s="25" t="s">
        <v>1154</v>
      </c>
      <c r="H2031" s="5">
        <f>H2030-B2031</f>
        <v>-45000</v>
      </c>
      <c r="I2031" s="20">
        <f t="shared" si="171"/>
        <v>39.682539682539684</v>
      </c>
      <c r="M2031" s="2">
        <v>504</v>
      </c>
    </row>
    <row r="2032" spans="2:13" ht="12.75">
      <c r="B2032" s="451">
        <v>20000</v>
      </c>
      <c r="C2032" s="1" t="s">
        <v>11</v>
      </c>
      <c r="D2032" s="10" t="s">
        <v>1152</v>
      </c>
      <c r="E2032" s="1" t="s">
        <v>1150</v>
      </c>
      <c r="F2032" s="25" t="s">
        <v>1153</v>
      </c>
      <c r="G2032" s="25" t="s">
        <v>1154</v>
      </c>
      <c r="H2032" s="5">
        <f>H2031-B2032</f>
        <v>-65000</v>
      </c>
      <c r="I2032" s="20">
        <f t="shared" si="171"/>
        <v>39.682539682539684</v>
      </c>
      <c r="M2032" s="2">
        <v>504</v>
      </c>
    </row>
    <row r="2033" spans="1:13" s="44" customFormat="1" ht="12.75">
      <c r="A2033" s="9"/>
      <c r="B2033" s="481">
        <f>SUM(B2030:B2032)</f>
        <v>65000</v>
      </c>
      <c r="C2033" s="9" t="s">
        <v>11</v>
      </c>
      <c r="D2033" s="9"/>
      <c r="E2033" s="9"/>
      <c r="F2033" s="16"/>
      <c r="G2033" s="16"/>
      <c r="H2033" s="42">
        <v>0</v>
      </c>
      <c r="I2033" s="43">
        <f>+B2033/M2033</f>
        <v>128.96825396825398</v>
      </c>
      <c r="M2033" s="2">
        <v>504</v>
      </c>
    </row>
    <row r="2034" spans="2:13" ht="12.75">
      <c r="B2034" s="451"/>
      <c r="D2034" s="10"/>
      <c r="H2034" s="5">
        <f>H2033-B2034</f>
        <v>0</v>
      </c>
      <c r="I2034" s="20">
        <f t="shared" si="171"/>
        <v>0</v>
      </c>
      <c r="M2034" s="2">
        <v>504</v>
      </c>
    </row>
    <row r="2035" spans="2:13" ht="12.75">
      <c r="B2035" s="451"/>
      <c r="D2035" s="10"/>
      <c r="H2035" s="5">
        <f>H2034-B2035</f>
        <v>0</v>
      </c>
      <c r="I2035" s="20">
        <f t="shared" si="171"/>
        <v>0</v>
      </c>
      <c r="M2035" s="2">
        <v>504</v>
      </c>
    </row>
    <row r="2036" spans="2:13" ht="12.75">
      <c r="B2036" s="451">
        <v>15000</v>
      </c>
      <c r="C2036" s="1" t="s">
        <v>38</v>
      </c>
      <c r="D2036" s="10" t="s">
        <v>1152</v>
      </c>
      <c r="E2036" s="1" t="s">
        <v>1150</v>
      </c>
      <c r="F2036" s="25" t="s">
        <v>1153</v>
      </c>
      <c r="G2036" s="25" t="s">
        <v>1154</v>
      </c>
      <c r="H2036" s="5">
        <f aca="true" t="shared" si="172" ref="H2036:H2043">H2035-B2036</f>
        <v>-15000</v>
      </c>
      <c r="I2036" s="20">
        <f aca="true" t="shared" si="173" ref="I2036:I2043">+B2036/M2036</f>
        <v>29.761904761904763</v>
      </c>
      <c r="M2036" s="2">
        <v>504</v>
      </c>
    </row>
    <row r="2037" spans="2:13" ht="12.75">
      <c r="B2037" s="451">
        <v>20000</v>
      </c>
      <c r="C2037" s="1" t="s">
        <v>38</v>
      </c>
      <c r="D2037" s="10" t="s">
        <v>1152</v>
      </c>
      <c r="E2037" s="1" t="s">
        <v>1150</v>
      </c>
      <c r="F2037" s="25" t="s">
        <v>1153</v>
      </c>
      <c r="G2037" s="25" t="s">
        <v>1154</v>
      </c>
      <c r="H2037" s="5">
        <f t="shared" si="172"/>
        <v>-35000</v>
      </c>
      <c r="I2037" s="20">
        <f t="shared" si="173"/>
        <v>39.682539682539684</v>
      </c>
      <c r="M2037" s="2">
        <v>504</v>
      </c>
    </row>
    <row r="2038" spans="2:13" ht="12.75">
      <c r="B2038" s="451">
        <v>30000</v>
      </c>
      <c r="C2038" s="1" t="s">
        <v>38</v>
      </c>
      <c r="D2038" s="10" t="s">
        <v>1152</v>
      </c>
      <c r="E2038" s="1" t="s">
        <v>1150</v>
      </c>
      <c r="F2038" s="25" t="s">
        <v>1153</v>
      </c>
      <c r="G2038" s="25" t="s">
        <v>1154</v>
      </c>
      <c r="H2038" s="5">
        <f t="shared" si="172"/>
        <v>-65000</v>
      </c>
      <c r="I2038" s="20">
        <f t="shared" si="173"/>
        <v>59.523809523809526</v>
      </c>
      <c r="M2038" s="2">
        <v>504</v>
      </c>
    </row>
    <row r="2039" spans="1:13" s="44" customFormat="1" ht="12.75">
      <c r="A2039" s="9"/>
      <c r="B2039" s="481">
        <f>SUM(B2036:B2038)</f>
        <v>65000</v>
      </c>
      <c r="C2039" s="9" t="s">
        <v>38</v>
      </c>
      <c r="D2039" s="9"/>
      <c r="E2039" s="9"/>
      <c r="F2039" s="16"/>
      <c r="G2039" s="16"/>
      <c r="H2039" s="42">
        <v>0</v>
      </c>
      <c r="I2039" s="43">
        <f t="shared" si="173"/>
        <v>128.96825396825398</v>
      </c>
      <c r="M2039" s="2">
        <v>504</v>
      </c>
    </row>
    <row r="2040" spans="1:13" s="13" customFormat="1" ht="12.75">
      <c r="A2040" s="10"/>
      <c r="B2040" s="450"/>
      <c r="C2040" s="10"/>
      <c r="D2040" s="10"/>
      <c r="E2040" s="10"/>
      <c r="F2040" s="28"/>
      <c r="G2040" s="28"/>
      <c r="H2040" s="5">
        <f t="shared" si="172"/>
        <v>0</v>
      </c>
      <c r="I2040" s="20">
        <f t="shared" si="173"/>
        <v>0</v>
      </c>
      <c r="M2040" s="2">
        <v>504</v>
      </c>
    </row>
    <row r="2041" spans="1:13" s="13" customFormat="1" ht="12.75">
      <c r="A2041" s="10"/>
      <c r="B2041" s="450"/>
      <c r="C2041" s="10"/>
      <c r="D2041" s="10"/>
      <c r="E2041" s="10"/>
      <c r="F2041" s="28"/>
      <c r="G2041" s="28"/>
      <c r="H2041" s="5">
        <f t="shared" si="172"/>
        <v>0</v>
      </c>
      <c r="I2041" s="20">
        <f t="shared" si="173"/>
        <v>0</v>
      </c>
      <c r="M2041" s="2">
        <v>504</v>
      </c>
    </row>
    <row r="2042" spans="1:13" s="13" customFormat="1" ht="12.75">
      <c r="A2042" s="10"/>
      <c r="B2042" s="450"/>
      <c r="C2042" s="10"/>
      <c r="D2042" s="10"/>
      <c r="E2042" s="10"/>
      <c r="F2042" s="28"/>
      <c r="G2042" s="28"/>
      <c r="H2042" s="5">
        <f t="shared" si="172"/>
        <v>0</v>
      </c>
      <c r="I2042" s="20">
        <f t="shared" si="173"/>
        <v>0</v>
      </c>
      <c r="M2042" s="2">
        <v>504</v>
      </c>
    </row>
    <row r="2043" spans="1:13" s="13" customFormat="1" ht="12.75">
      <c r="A2043" s="10"/>
      <c r="B2043" s="450"/>
      <c r="C2043" s="10"/>
      <c r="D2043" s="10"/>
      <c r="E2043" s="10"/>
      <c r="F2043" s="28"/>
      <c r="G2043" s="28"/>
      <c r="H2043" s="5">
        <f t="shared" si="172"/>
        <v>0</v>
      </c>
      <c r="I2043" s="20">
        <f t="shared" si="173"/>
        <v>0</v>
      </c>
      <c r="M2043" s="2">
        <v>504</v>
      </c>
    </row>
    <row r="2044" spans="1:13" s="73" customFormat="1" ht="12.75">
      <c r="A2044" s="58"/>
      <c r="B2044" s="499">
        <f>+B2050+B2055+B2060+B2064</f>
        <v>1333262.7</v>
      </c>
      <c r="C2044" s="58" t="s">
        <v>1149</v>
      </c>
      <c r="D2044" s="58"/>
      <c r="E2044" s="58" t="s">
        <v>1155</v>
      </c>
      <c r="F2044" s="152"/>
      <c r="G2044" s="59" t="s">
        <v>1148</v>
      </c>
      <c r="H2044" s="70"/>
      <c r="I2044" s="72"/>
      <c r="M2044" s="2">
        <v>504</v>
      </c>
    </row>
    <row r="2045" spans="1:13" s="449" customFormat="1" ht="12.75">
      <c r="A2045" s="154"/>
      <c r="B2045" s="500" t="s">
        <v>1156</v>
      </c>
      <c r="C2045" s="154"/>
      <c r="D2045" s="154"/>
      <c r="E2045" s="154"/>
      <c r="F2045" s="156"/>
      <c r="G2045" s="156"/>
      <c r="H2045" s="5">
        <v>0</v>
      </c>
      <c r="I2045" s="20">
        <v>0</v>
      </c>
      <c r="M2045" s="2">
        <v>504</v>
      </c>
    </row>
    <row r="2046" spans="2:13" ht="12.75">
      <c r="B2046" s="450"/>
      <c r="C2046" s="10"/>
      <c r="D2046" s="10"/>
      <c r="E2046" s="63"/>
      <c r="G2046" s="64"/>
      <c r="H2046" s="5">
        <f>H2044-B2046</f>
        <v>0</v>
      </c>
      <c r="I2046" s="20">
        <f aca="true" t="shared" si="174" ref="I2046:I2061">+B2046/M2046</f>
        <v>0</v>
      </c>
      <c r="M2046" s="2">
        <v>504</v>
      </c>
    </row>
    <row r="2047" spans="2:13" ht="12.75">
      <c r="B2047" s="451"/>
      <c r="D2047" s="10"/>
      <c r="H2047" s="5">
        <f>H2045-B2047</f>
        <v>0</v>
      </c>
      <c r="I2047" s="20">
        <f t="shared" si="174"/>
        <v>0</v>
      </c>
      <c r="M2047" s="2">
        <v>504</v>
      </c>
    </row>
    <row r="2048" spans="2:13" ht="12.75">
      <c r="B2048" s="451">
        <v>5915</v>
      </c>
      <c r="C2048" s="1" t="s">
        <v>1157</v>
      </c>
      <c r="D2048" s="10" t="s">
        <v>1152</v>
      </c>
      <c r="E2048" s="1" t="s">
        <v>1155</v>
      </c>
      <c r="F2048" s="25" t="s">
        <v>867</v>
      </c>
      <c r="G2048" s="25" t="s">
        <v>1154</v>
      </c>
      <c r="H2048" s="5">
        <f>H2046-B2048</f>
        <v>-5915</v>
      </c>
      <c r="I2048" s="20">
        <f t="shared" si="174"/>
        <v>11.73611111111111</v>
      </c>
      <c r="M2048" s="2">
        <v>504</v>
      </c>
    </row>
    <row r="2049" spans="2:13" ht="12.75">
      <c r="B2049" s="451">
        <v>9608</v>
      </c>
      <c r="C2049" s="1" t="s">
        <v>1158</v>
      </c>
      <c r="D2049" s="10" t="s">
        <v>1152</v>
      </c>
      <c r="E2049" s="1" t="s">
        <v>1155</v>
      </c>
      <c r="F2049" s="25" t="s">
        <v>867</v>
      </c>
      <c r="G2049" s="25" t="s">
        <v>1154</v>
      </c>
      <c r="H2049" s="5">
        <f>H2047-B2049</f>
        <v>-9608</v>
      </c>
      <c r="I2049" s="20">
        <f t="shared" si="174"/>
        <v>19.063492063492063</v>
      </c>
      <c r="M2049" s="2">
        <v>504</v>
      </c>
    </row>
    <row r="2050" spans="1:13" s="44" customFormat="1" ht="12.75">
      <c r="A2050" s="9"/>
      <c r="B2050" s="481">
        <f>SUM(B2048:B2049)</f>
        <v>15523</v>
      </c>
      <c r="C2050" s="9" t="s">
        <v>1159</v>
      </c>
      <c r="D2050" s="9"/>
      <c r="E2050" s="9" t="s">
        <v>1155</v>
      </c>
      <c r="F2050" s="16"/>
      <c r="G2050" s="16"/>
      <c r="H2050" s="42">
        <v>0</v>
      </c>
      <c r="I2050" s="43">
        <f>+B2050/M2050</f>
        <v>30.799603174603174</v>
      </c>
      <c r="M2050" s="2">
        <v>504</v>
      </c>
    </row>
    <row r="2051" spans="2:13" ht="12.75">
      <c r="B2051" s="451"/>
      <c r="D2051" s="10"/>
      <c r="H2051" s="5">
        <f>H2050-B2051</f>
        <v>0</v>
      </c>
      <c r="I2051" s="20">
        <f t="shared" si="174"/>
        <v>0</v>
      </c>
      <c r="M2051" s="2">
        <v>504</v>
      </c>
    </row>
    <row r="2052" spans="2:13" ht="12.75">
      <c r="B2052" s="451"/>
      <c r="D2052" s="10"/>
      <c r="H2052" s="5">
        <f>H2051-B2052</f>
        <v>0</v>
      </c>
      <c r="I2052" s="20">
        <f t="shared" si="174"/>
        <v>0</v>
      </c>
      <c r="M2052" s="2">
        <v>504</v>
      </c>
    </row>
    <row r="2053" spans="2:13" ht="12.75">
      <c r="B2053" s="451">
        <v>395491</v>
      </c>
      <c r="C2053" s="1" t="s">
        <v>1160</v>
      </c>
      <c r="D2053" s="10" t="s">
        <v>1152</v>
      </c>
      <c r="E2053" s="1" t="s">
        <v>1155</v>
      </c>
      <c r="F2053" s="25" t="s">
        <v>1161</v>
      </c>
      <c r="G2053" s="25" t="s">
        <v>1162</v>
      </c>
      <c r="H2053" s="5">
        <f>H2052-B2053</f>
        <v>-395491</v>
      </c>
      <c r="I2053" s="20">
        <f t="shared" si="174"/>
        <v>784.7043650793651</v>
      </c>
      <c r="M2053" s="2">
        <v>504</v>
      </c>
    </row>
    <row r="2054" spans="2:13" ht="12.75">
      <c r="B2054" s="451">
        <v>6061</v>
      </c>
      <c r="C2054" s="1" t="s">
        <v>1163</v>
      </c>
      <c r="D2054" s="10" t="s">
        <v>1152</v>
      </c>
      <c r="E2054" s="1" t="s">
        <v>1155</v>
      </c>
      <c r="F2054" s="25" t="s">
        <v>1161</v>
      </c>
      <c r="G2054" s="25" t="s">
        <v>1162</v>
      </c>
      <c r="H2054" s="5">
        <f>H2053-B2054</f>
        <v>-401552</v>
      </c>
      <c r="I2054" s="20">
        <f>+B2054/M2054</f>
        <v>12.02579365079365</v>
      </c>
      <c r="M2054" s="2">
        <v>504</v>
      </c>
    </row>
    <row r="2055" spans="1:13" s="44" customFormat="1" ht="12.75">
      <c r="A2055" s="9"/>
      <c r="B2055" s="481">
        <f>SUM(B2053:B2054)</f>
        <v>401552</v>
      </c>
      <c r="C2055" s="9" t="s">
        <v>38</v>
      </c>
      <c r="D2055" s="9"/>
      <c r="E2055" s="9" t="s">
        <v>1155</v>
      </c>
      <c r="F2055" s="16"/>
      <c r="G2055" s="16"/>
      <c r="H2055" s="42">
        <v>0</v>
      </c>
      <c r="I2055" s="43">
        <f t="shared" si="174"/>
        <v>796.7301587301587</v>
      </c>
      <c r="M2055" s="2">
        <v>504</v>
      </c>
    </row>
    <row r="2056" spans="2:13" ht="12.75">
      <c r="B2056" s="451"/>
      <c r="D2056" s="10"/>
      <c r="H2056" s="5">
        <v>0</v>
      </c>
      <c r="I2056" s="20">
        <f t="shared" si="174"/>
        <v>0</v>
      </c>
      <c r="M2056" s="2">
        <v>504</v>
      </c>
    </row>
    <row r="2057" spans="2:13" ht="12.75">
      <c r="B2057" s="451"/>
      <c r="D2057" s="10"/>
      <c r="H2057" s="5">
        <f>H2056-B2057</f>
        <v>0</v>
      </c>
      <c r="I2057" s="20">
        <f t="shared" si="174"/>
        <v>0</v>
      </c>
      <c r="M2057" s="2">
        <v>504</v>
      </c>
    </row>
    <row r="2058" spans="2:13" ht="12.75">
      <c r="B2058" s="451">
        <v>657864</v>
      </c>
      <c r="C2058" s="10" t="s">
        <v>1164</v>
      </c>
      <c r="D2058" s="10" t="s">
        <v>1152</v>
      </c>
      <c r="E2058" s="1" t="s">
        <v>1155</v>
      </c>
      <c r="F2058" s="25" t="s">
        <v>1161</v>
      </c>
      <c r="G2058" s="25" t="s">
        <v>1154</v>
      </c>
      <c r="H2058" s="5">
        <f>H2057-B2058</f>
        <v>-657864</v>
      </c>
      <c r="I2058" s="20">
        <f t="shared" si="174"/>
        <v>1305.2857142857142</v>
      </c>
      <c r="M2058" s="2">
        <v>504</v>
      </c>
    </row>
    <row r="2059" spans="2:13" ht="12.75">
      <c r="B2059" s="451">
        <v>7030.7</v>
      </c>
      <c r="C2059" s="1" t="s">
        <v>1165</v>
      </c>
      <c r="D2059" s="10" t="s">
        <v>1152</v>
      </c>
      <c r="E2059" s="1" t="s">
        <v>1155</v>
      </c>
      <c r="F2059" s="25" t="s">
        <v>1161</v>
      </c>
      <c r="G2059" s="25" t="s">
        <v>1154</v>
      </c>
      <c r="H2059" s="5">
        <f>H2058-B2059</f>
        <v>-664894.7</v>
      </c>
      <c r="I2059" s="20">
        <f t="shared" si="174"/>
        <v>13.949801587301588</v>
      </c>
      <c r="M2059" s="2">
        <v>504</v>
      </c>
    </row>
    <row r="2060" spans="1:13" s="44" customFormat="1" ht="12.75">
      <c r="A2060" s="9"/>
      <c r="B2060" s="481">
        <f>SUM(B2058:B2059)</f>
        <v>664894.7</v>
      </c>
      <c r="C2060" s="9" t="s">
        <v>1166</v>
      </c>
      <c r="D2060" s="9"/>
      <c r="E2060" s="9" t="s">
        <v>1155</v>
      </c>
      <c r="F2060" s="16"/>
      <c r="G2060" s="16"/>
      <c r="H2060" s="42">
        <v>0</v>
      </c>
      <c r="I2060" s="43">
        <f t="shared" si="174"/>
        <v>1319.2355158730159</v>
      </c>
      <c r="M2060" s="2">
        <v>504</v>
      </c>
    </row>
    <row r="2061" spans="2:13" ht="12.75">
      <c r="B2061" s="451"/>
      <c r="D2061" s="10"/>
      <c r="H2061" s="5">
        <f>H2060-B2061</f>
        <v>0</v>
      </c>
      <c r="I2061" s="20">
        <f t="shared" si="174"/>
        <v>0</v>
      </c>
      <c r="M2061" s="2">
        <v>504</v>
      </c>
    </row>
    <row r="2062" spans="2:13" ht="12.75">
      <c r="B2062" s="451"/>
      <c r="H2062" s="5">
        <f aca="true" t="shared" si="175" ref="H2062:H2070">H2061-B2062</f>
        <v>0</v>
      </c>
      <c r="I2062" s="20">
        <f aca="true" t="shared" si="176" ref="I2062:I2070">+B2062/M2062</f>
        <v>0</v>
      </c>
      <c r="M2062" s="2">
        <v>504</v>
      </c>
    </row>
    <row r="2063" spans="2:13" ht="12.75">
      <c r="B2063" s="450">
        <v>251293</v>
      </c>
      <c r="C2063" s="10" t="s">
        <v>41</v>
      </c>
      <c r="D2063" s="10" t="s">
        <v>1152</v>
      </c>
      <c r="E2063" s="1" t="s">
        <v>1155</v>
      </c>
      <c r="F2063" s="25" t="s">
        <v>1161</v>
      </c>
      <c r="G2063" s="25" t="s">
        <v>315</v>
      </c>
      <c r="H2063" s="5">
        <f t="shared" si="175"/>
        <v>-251293</v>
      </c>
      <c r="I2063" s="20">
        <f t="shared" si="176"/>
        <v>498.59722222222223</v>
      </c>
      <c r="M2063" s="2">
        <v>504</v>
      </c>
    </row>
    <row r="2064" spans="1:13" s="44" customFormat="1" ht="12.75">
      <c r="A2064" s="9"/>
      <c r="B2064" s="481">
        <f>SUM(B2063)</f>
        <v>251293</v>
      </c>
      <c r="C2064" s="9" t="s">
        <v>1203</v>
      </c>
      <c r="D2064" s="9"/>
      <c r="E2064" s="9" t="s">
        <v>1155</v>
      </c>
      <c r="F2064" s="16"/>
      <c r="G2064" s="16"/>
      <c r="H2064" s="42">
        <v>0</v>
      </c>
      <c r="I2064" s="43">
        <f t="shared" si="176"/>
        <v>498.59722222222223</v>
      </c>
      <c r="M2064" s="2">
        <v>504</v>
      </c>
    </row>
    <row r="2065" spans="1:13" s="13" customFormat="1" ht="12.75">
      <c r="A2065" s="10"/>
      <c r="B2065" s="450"/>
      <c r="C2065" s="10"/>
      <c r="D2065" s="10"/>
      <c r="E2065" s="10"/>
      <c r="F2065" s="28"/>
      <c r="G2065" s="28"/>
      <c r="H2065" s="5">
        <f t="shared" si="175"/>
        <v>0</v>
      </c>
      <c r="I2065" s="20">
        <f t="shared" si="176"/>
        <v>0</v>
      </c>
      <c r="M2065" s="2">
        <v>504</v>
      </c>
    </row>
    <row r="2066" spans="1:13" s="13" customFormat="1" ht="12.75">
      <c r="A2066" s="10"/>
      <c r="B2066" s="450"/>
      <c r="C2066" s="10"/>
      <c r="D2066" s="10"/>
      <c r="E2066" s="10"/>
      <c r="F2066" s="28"/>
      <c r="G2066" s="28"/>
      <c r="H2066" s="5">
        <f t="shared" si="175"/>
        <v>0</v>
      </c>
      <c r="I2066" s="20">
        <f t="shared" si="176"/>
        <v>0</v>
      </c>
      <c r="M2066" s="2">
        <v>504</v>
      </c>
    </row>
    <row r="2067" spans="1:13" s="13" customFormat="1" ht="12.75">
      <c r="A2067" s="10"/>
      <c r="B2067" s="450"/>
      <c r="C2067" s="10"/>
      <c r="D2067" s="10"/>
      <c r="E2067" s="10"/>
      <c r="F2067" s="28"/>
      <c r="G2067" s="28"/>
      <c r="H2067" s="5">
        <f t="shared" si="175"/>
        <v>0</v>
      </c>
      <c r="I2067" s="20">
        <f t="shared" si="176"/>
        <v>0</v>
      </c>
      <c r="M2067" s="2">
        <v>504</v>
      </c>
    </row>
    <row r="2068" spans="1:13" s="13" customFormat="1" ht="12.75">
      <c r="A2068" s="10"/>
      <c r="B2068" s="450"/>
      <c r="C2068" s="10"/>
      <c r="D2068" s="10"/>
      <c r="E2068" s="10"/>
      <c r="F2068" s="28"/>
      <c r="G2068" s="28"/>
      <c r="H2068" s="5">
        <f t="shared" si="175"/>
        <v>0</v>
      </c>
      <c r="I2068" s="20">
        <f t="shared" si="176"/>
        <v>0</v>
      </c>
      <c r="M2068" s="2">
        <v>504</v>
      </c>
    </row>
    <row r="2069" spans="1:13" s="44" customFormat="1" ht="12.75">
      <c r="A2069" s="58"/>
      <c r="B2069" s="499">
        <f>+B2073</f>
        <v>6000</v>
      </c>
      <c r="C2069" s="58"/>
      <c r="D2069" s="59"/>
      <c r="E2069" s="58" t="s">
        <v>865</v>
      </c>
      <c r="F2069" s="152"/>
      <c r="G2069" s="59" t="s">
        <v>1216</v>
      </c>
      <c r="H2069" s="42"/>
      <c r="I2069" s="43">
        <f>+B2069/M2069</f>
        <v>11.904761904761905</v>
      </c>
      <c r="J2069" s="73"/>
      <c r="K2069" s="73"/>
      <c r="L2069" s="73"/>
      <c r="M2069" s="2">
        <v>504</v>
      </c>
    </row>
    <row r="2070" spans="2:13" ht="12.75">
      <c r="B2070" s="451"/>
      <c r="H2070" s="5">
        <f t="shared" si="175"/>
        <v>0</v>
      </c>
      <c r="I2070" s="20">
        <f t="shared" si="176"/>
        <v>0</v>
      </c>
      <c r="M2070" s="2">
        <v>504</v>
      </c>
    </row>
    <row r="2071" spans="2:13" ht="12.75">
      <c r="B2071" s="451">
        <v>3000</v>
      </c>
      <c r="C2071" s="1" t="s">
        <v>863</v>
      </c>
      <c r="D2071" s="10" t="s">
        <v>864</v>
      </c>
      <c r="E2071" s="1" t="s">
        <v>865</v>
      </c>
      <c r="F2071" s="150" t="s">
        <v>866</v>
      </c>
      <c r="G2071" s="25" t="s">
        <v>14</v>
      </c>
      <c r="H2071" s="5">
        <f>H2070-B2071</f>
        <v>-3000</v>
      </c>
      <c r="I2071" s="20">
        <f aca="true" t="shared" si="177" ref="I2071:I2080">+B2071/M2071</f>
        <v>5.9523809523809526</v>
      </c>
      <c r="K2071" t="s">
        <v>11</v>
      </c>
      <c r="M2071" s="2">
        <v>504</v>
      </c>
    </row>
    <row r="2072" spans="1:13" s="44" customFormat="1" ht="12.75">
      <c r="A2072" s="1"/>
      <c r="B2072" s="451">
        <v>3000</v>
      </c>
      <c r="C2072" s="1" t="s">
        <v>863</v>
      </c>
      <c r="D2072" s="1" t="s">
        <v>864</v>
      </c>
      <c r="E2072" s="1" t="s">
        <v>865</v>
      </c>
      <c r="F2072" s="47" t="s">
        <v>867</v>
      </c>
      <c r="G2072" s="25" t="s">
        <v>92</v>
      </c>
      <c r="H2072" s="5">
        <f>H2071-B2072</f>
        <v>-6000</v>
      </c>
      <c r="I2072" s="20">
        <f t="shared" si="177"/>
        <v>5.9523809523809526</v>
      </c>
      <c r="J2072"/>
      <c r="K2072" t="s">
        <v>11</v>
      </c>
      <c r="L2072"/>
      <c r="M2072" s="2">
        <v>504</v>
      </c>
    </row>
    <row r="2073" spans="1:13" ht="12.75">
      <c r="A2073" s="9"/>
      <c r="B2073" s="481">
        <f>SUM(B2071:B2072)</f>
        <v>6000</v>
      </c>
      <c r="C2073" s="9" t="s">
        <v>863</v>
      </c>
      <c r="D2073" s="9"/>
      <c r="E2073" s="9" t="s">
        <v>865</v>
      </c>
      <c r="F2073" s="16"/>
      <c r="G2073" s="16"/>
      <c r="H2073" s="42">
        <v>0</v>
      </c>
      <c r="I2073" s="43">
        <f t="shared" si="177"/>
        <v>11.904761904761905</v>
      </c>
      <c r="J2073" s="44"/>
      <c r="K2073" s="44"/>
      <c r="L2073" s="44"/>
      <c r="M2073" s="2">
        <v>504</v>
      </c>
    </row>
    <row r="2074" spans="8:13" ht="12.75">
      <c r="H2074" s="5">
        <f>H2025-B2074</f>
        <v>0</v>
      </c>
      <c r="I2074" s="20">
        <f t="shared" si="177"/>
        <v>0</v>
      </c>
      <c r="M2074" s="2">
        <v>504</v>
      </c>
    </row>
    <row r="2075" spans="8:13" ht="12.75">
      <c r="H2075" s="5">
        <f>H2074-B2075</f>
        <v>0</v>
      </c>
      <c r="I2075" s="20">
        <f t="shared" si="177"/>
        <v>0</v>
      </c>
      <c r="M2075" s="2">
        <v>504</v>
      </c>
    </row>
    <row r="2076" spans="8:13" ht="12.75">
      <c r="H2076" s="5">
        <f>H2075-B2076</f>
        <v>0</v>
      </c>
      <c r="I2076" s="20">
        <f t="shared" si="177"/>
        <v>0</v>
      </c>
      <c r="M2076" s="2">
        <v>504</v>
      </c>
    </row>
    <row r="2077" spans="1:13" s="49" customFormat="1" ht="12.75">
      <c r="A2077" s="1"/>
      <c r="B2077" s="5"/>
      <c r="C2077" s="1"/>
      <c r="D2077" s="1"/>
      <c r="E2077" s="1"/>
      <c r="F2077" s="25"/>
      <c r="G2077" s="25"/>
      <c r="H2077" s="5">
        <f>H2076-B2077</f>
        <v>0</v>
      </c>
      <c r="I2077" s="20">
        <f t="shared" si="177"/>
        <v>0</v>
      </c>
      <c r="J2077"/>
      <c r="K2077"/>
      <c r="L2077"/>
      <c r="M2077" s="2">
        <v>504</v>
      </c>
    </row>
    <row r="2078" spans="1:13" ht="13.5" thickBot="1">
      <c r="A2078" s="32"/>
      <c r="B2078" s="501">
        <f>+B2112+B2245+B2250</f>
        <v>997150</v>
      </c>
      <c r="C2078" s="32"/>
      <c r="D2078" s="31" t="s">
        <v>341</v>
      </c>
      <c r="E2078" s="125"/>
      <c r="F2078" s="125"/>
      <c r="G2078" s="34"/>
      <c r="H2078" s="126"/>
      <c r="I2078" s="127">
        <f t="shared" si="177"/>
        <v>1978.4722222222222</v>
      </c>
      <c r="J2078" s="128"/>
      <c r="K2078" s="128"/>
      <c r="L2078" s="128"/>
      <c r="M2078" s="2">
        <v>504</v>
      </c>
    </row>
    <row r="2079" spans="2:13" ht="12.75">
      <c r="B2079" s="451"/>
      <c r="H2079" s="5">
        <f>H2078-B2079</f>
        <v>0</v>
      </c>
      <c r="I2079" s="20">
        <f t="shared" si="177"/>
        <v>0</v>
      </c>
      <c r="M2079" s="2">
        <v>504</v>
      </c>
    </row>
    <row r="2080" spans="2:13" ht="12.75">
      <c r="B2080" s="451"/>
      <c r="H2080" s="5">
        <f>H2079-B2080</f>
        <v>0</v>
      </c>
      <c r="I2080" s="20">
        <f t="shared" si="177"/>
        <v>0</v>
      </c>
      <c r="M2080" s="2">
        <v>504</v>
      </c>
    </row>
    <row r="2081" spans="2:13" ht="12.75">
      <c r="B2081" s="451">
        <v>5000</v>
      </c>
      <c r="C2081" s="1" t="s">
        <v>11</v>
      </c>
      <c r="D2081" s="10" t="s">
        <v>341</v>
      </c>
      <c r="E2081" s="1" t="s">
        <v>342</v>
      </c>
      <c r="F2081" s="25" t="s">
        <v>565</v>
      </c>
      <c r="G2081" s="39" t="s">
        <v>14</v>
      </c>
      <c r="H2081" s="5">
        <f aca="true" t="shared" si="178" ref="H2081:H2111">H2080-B2081</f>
        <v>-5000</v>
      </c>
      <c r="I2081" s="20">
        <f aca="true" t="shared" si="179" ref="I2081:I2111">+B2081/M2081</f>
        <v>9.920634920634921</v>
      </c>
      <c r="K2081" t="s">
        <v>11</v>
      </c>
      <c r="M2081" s="2">
        <v>504</v>
      </c>
    </row>
    <row r="2082" spans="2:13" ht="12.75">
      <c r="B2082" s="451">
        <v>10000</v>
      </c>
      <c r="C2082" s="1" t="s">
        <v>11</v>
      </c>
      <c r="D2082" s="10" t="s">
        <v>341</v>
      </c>
      <c r="E2082" s="1" t="s">
        <v>342</v>
      </c>
      <c r="F2082" s="25" t="s">
        <v>868</v>
      </c>
      <c r="G2082" s="25" t="s">
        <v>14</v>
      </c>
      <c r="H2082" s="5">
        <f t="shared" si="178"/>
        <v>-15000</v>
      </c>
      <c r="I2082" s="20">
        <f t="shared" si="179"/>
        <v>19.841269841269842</v>
      </c>
      <c r="K2082" t="s">
        <v>11</v>
      </c>
      <c r="M2082" s="2">
        <v>504</v>
      </c>
    </row>
    <row r="2083" spans="2:13" ht="12.75">
      <c r="B2083" s="451">
        <v>5000</v>
      </c>
      <c r="C2083" s="1" t="s">
        <v>11</v>
      </c>
      <c r="D2083" s="10" t="s">
        <v>341</v>
      </c>
      <c r="E2083" s="1" t="s">
        <v>342</v>
      </c>
      <c r="F2083" s="25" t="s">
        <v>869</v>
      </c>
      <c r="G2083" s="25" t="s">
        <v>19</v>
      </c>
      <c r="H2083" s="5">
        <f t="shared" si="178"/>
        <v>-20000</v>
      </c>
      <c r="I2083" s="20">
        <f t="shared" si="179"/>
        <v>9.920634920634921</v>
      </c>
      <c r="K2083" t="s">
        <v>11</v>
      </c>
      <c r="M2083" s="2">
        <v>504</v>
      </c>
    </row>
    <row r="2084" spans="2:13" ht="12.75">
      <c r="B2084" s="451">
        <v>5000</v>
      </c>
      <c r="C2084" s="1" t="s">
        <v>11</v>
      </c>
      <c r="D2084" s="10" t="s">
        <v>341</v>
      </c>
      <c r="E2084" s="1" t="s">
        <v>342</v>
      </c>
      <c r="F2084" s="25" t="s">
        <v>870</v>
      </c>
      <c r="G2084" s="25" t="s">
        <v>21</v>
      </c>
      <c r="H2084" s="5">
        <f t="shared" si="178"/>
        <v>-25000</v>
      </c>
      <c r="I2084" s="20">
        <f t="shared" si="179"/>
        <v>9.920634920634921</v>
      </c>
      <c r="K2084" t="s">
        <v>11</v>
      </c>
      <c r="M2084" s="2">
        <v>504</v>
      </c>
    </row>
    <row r="2085" spans="2:13" ht="12.75">
      <c r="B2085" s="451">
        <v>5000</v>
      </c>
      <c r="C2085" s="1" t="s">
        <v>11</v>
      </c>
      <c r="D2085" s="10" t="s">
        <v>341</v>
      </c>
      <c r="E2085" s="1" t="s">
        <v>342</v>
      </c>
      <c r="F2085" s="25" t="s">
        <v>871</v>
      </c>
      <c r="G2085" s="25" t="s">
        <v>25</v>
      </c>
      <c r="H2085" s="5">
        <f t="shared" si="178"/>
        <v>-30000</v>
      </c>
      <c r="I2085" s="20">
        <f t="shared" si="179"/>
        <v>9.920634920634921</v>
      </c>
      <c r="K2085" t="s">
        <v>11</v>
      </c>
      <c r="M2085" s="2">
        <v>504</v>
      </c>
    </row>
    <row r="2086" spans="2:13" ht="12.75">
      <c r="B2086" s="451">
        <v>5000</v>
      </c>
      <c r="C2086" s="1" t="s">
        <v>11</v>
      </c>
      <c r="D2086" s="1" t="s">
        <v>341</v>
      </c>
      <c r="E2086" s="1" t="s">
        <v>342</v>
      </c>
      <c r="F2086" s="41" t="s">
        <v>872</v>
      </c>
      <c r="G2086" s="25" t="s">
        <v>27</v>
      </c>
      <c r="H2086" s="5">
        <f t="shared" si="178"/>
        <v>-35000</v>
      </c>
      <c r="I2086" s="20">
        <f t="shared" si="179"/>
        <v>9.920634920634921</v>
      </c>
      <c r="K2086" t="s">
        <v>11</v>
      </c>
      <c r="M2086" s="2">
        <v>504</v>
      </c>
    </row>
    <row r="2087" spans="2:13" ht="12.75">
      <c r="B2087" s="451">
        <v>5000</v>
      </c>
      <c r="C2087" s="1" t="s">
        <v>11</v>
      </c>
      <c r="D2087" s="1" t="s">
        <v>341</v>
      </c>
      <c r="E2087" s="1" t="s">
        <v>342</v>
      </c>
      <c r="F2087" s="41" t="s">
        <v>873</v>
      </c>
      <c r="G2087" s="25" t="s">
        <v>71</v>
      </c>
      <c r="H2087" s="5">
        <f t="shared" si="178"/>
        <v>-40000</v>
      </c>
      <c r="I2087" s="20">
        <f t="shared" si="179"/>
        <v>9.920634920634921</v>
      </c>
      <c r="K2087" t="s">
        <v>11</v>
      </c>
      <c r="M2087" s="2">
        <v>504</v>
      </c>
    </row>
    <row r="2088" spans="2:13" ht="12.75">
      <c r="B2088" s="451">
        <v>5000</v>
      </c>
      <c r="C2088" s="1" t="s">
        <v>11</v>
      </c>
      <c r="D2088" s="1" t="s">
        <v>341</v>
      </c>
      <c r="E2088" s="1" t="s">
        <v>342</v>
      </c>
      <c r="F2088" s="41" t="s">
        <v>874</v>
      </c>
      <c r="G2088" s="25" t="s">
        <v>118</v>
      </c>
      <c r="H2088" s="5">
        <f t="shared" si="178"/>
        <v>-45000</v>
      </c>
      <c r="I2088" s="20">
        <f t="shared" si="179"/>
        <v>9.920634920634921</v>
      </c>
      <c r="K2088" t="s">
        <v>11</v>
      </c>
      <c r="M2088" s="2">
        <v>504</v>
      </c>
    </row>
    <row r="2089" spans="2:13" ht="12.75">
      <c r="B2089" s="451">
        <v>5000</v>
      </c>
      <c r="C2089" s="1" t="s">
        <v>11</v>
      </c>
      <c r="D2089" s="1" t="s">
        <v>341</v>
      </c>
      <c r="E2089" s="1" t="s">
        <v>342</v>
      </c>
      <c r="F2089" s="41" t="s">
        <v>875</v>
      </c>
      <c r="G2089" s="25" t="s">
        <v>73</v>
      </c>
      <c r="H2089" s="5">
        <f t="shared" si="178"/>
        <v>-50000</v>
      </c>
      <c r="I2089" s="20">
        <f t="shared" si="179"/>
        <v>9.920634920634921</v>
      </c>
      <c r="K2089" t="s">
        <v>11</v>
      </c>
      <c r="M2089" s="2">
        <v>504</v>
      </c>
    </row>
    <row r="2090" spans="2:13" ht="12.75">
      <c r="B2090" s="502">
        <v>5000</v>
      </c>
      <c r="C2090" s="1" t="s">
        <v>11</v>
      </c>
      <c r="D2090" s="1" t="s">
        <v>341</v>
      </c>
      <c r="E2090" s="1" t="s">
        <v>342</v>
      </c>
      <c r="F2090" s="41" t="s">
        <v>754</v>
      </c>
      <c r="G2090" s="25" t="s">
        <v>89</v>
      </c>
      <c r="H2090" s="5">
        <f t="shared" si="178"/>
        <v>-55000</v>
      </c>
      <c r="I2090" s="20">
        <f t="shared" si="179"/>
        <v>9.920634920634921</v>
      </c>
      <c r="K2090" t="s">
        <v>11</v>
      </c>
      <c r="M2090" s="2">
        <v>504</v>
      </c>
    </row>
    <row r="2091" spans="2:13" ht="12.75">
      <c r="B2091" s="451">
        <v>5000</v>
      </c>
      <c r="C2091" s="1" t="s">
        <v>11</v>
      </c>
      <c r="D2091" s="1" t="s">
        <v>341</v>
      </c>
      <c r="E2091" s="1" t="s">
        <v>342</v>
      </c>
      <c r="F2091" s="25" t="s">
        <v>876</v>
      </c>
      <c r="G2091" s="25" t="s">
        <v>90</v>
      </c>
      <c r="H2091" s="5">
        <f t="shared" si="178"/>
        <v>-60000</v>
      </c>
      <c r="I2091" s="20">
        <f t="shared" si="179"/>
        <v>9.920634920634921</v>
      </c>
      <c r="K2091" t="s">
        <v>11</v>
      </c>
      <c r="M2091" s="2">
        <v>504</v>
      </c>
    </row>
    <row r="2092" spans="2:13" ht="12.75">
      <c r="B2092" s="451">
        <v>5000</v>
      </c>
      <c r="C2092" s="1" t="s">
        <v>11</v>
      </c>
      <c r="D2092" s="1" t="s">
        <v>341</v>
      </c>
      <c r="E2092" s="1" t="s">
        <v>342</v>
      </c>
      <c r="F2092" s="25" t="s">
        <v>574</v>
      </c>
      <c r="G2092" s="25" t="s">
        <v>91</v>
      </c>
      <c r="H2092" s="5">
        <f t="shared" si="178"/>
        <v>-65000</v>
      </c>
      <c r="I2092" s="20">
        <f t="shared" si="179"/>
        <v>9.920634920634921</v>
      </c>
      <c r="K2092" t="s">
        <v>11</v>
      </c>
      <c r="M2092" s="2">
        <v>504</v>
      </c>
    </row>
    <row r="2093" spans="2:13" ht="12.75">
      <c r="B2093" s="451">
        <v>5000</v>
      </c>
      <c r="C2093" s="1" t="s">
        <v>11</v>
      </c>
      <c r="D2093" s="1" t="s">
        <v>341</v>
      </c>
      <c r="E2093" s="1" t="s">
        <v>342</v>
      </c>
      <c r="F2093" s="25" t="s">
        <v>877</v>
      </c>
      <c r="G2093" s="25" t="s">
        <v>137</v>
      </c>
      <c r="H2093" s="5">
        <f t="shared" si="178"/>
        <v>-70000</v>
      </c>
      <c r="I2093" s="20">
        <f t="shared" si="179"/>
        <v>9.920634920634921</v>
      </c>
      <c r="K2093" t="s">
        <v>11</v>
      </c>
      <c r="M2093" s="2">
        <v>504</v>
      </c>
    </row>
    <row r="2094" spans="2:13" ht="12.75">
      <c r="B2094" s="502">
        <v>5000</v>
      </c>
      <c r="C2094" s="1" t="s">
        <v>11</v>
      </c>
      <c r="D2094" s="1" t="s">
        <v>341</v>
      </c>
      <c r="E2094" s="1" t="s">
        <v>342</v>
      </c>
      <c r="F2094" s="25" t="s">
        <v>878</v>
      </c>
      <c r="G2094" s="25" t="s">
        <v>92</v>
      </c>
      <c r="H2094" s="5">
        <f t="shared" si="178"/>
        <v>-75000</v>
      </c>
      <c r="I2094" s="20">
        <f t="shared" si="179"/>
        <v>9.920634920634921</v>
      </c>
      <c r="K2094" t="s">
        <v>11</v>
      </c>
      <c r="M2094" s="2">
        <v>504</v>
      </c>
    </row>
    <row r="2095" spans="2:13" ht="12.75">
      <c r="B2095" s="451">
        <v>5000</v>
      </c>
      <c r="C2095" s="1" t="s">
        <v>11</v>
      </c>
      <c r="D2095" s="1" t="s">
        <v>341</v>
      </c>
      <c r="E2095" s="1" t="s">
        <v>342</v>
      </c>
      <c r="F2095" s="25" t="s">
        <v>879</v>
      </c>
      <c r="G2095" s="25" t="s">
        <v>198</v>
      </c>
      <c r="H2095" s="5">
        <f t="shared" si="178"/>
        <v>-80000</v>
      </c>
      <c r="I2095" s="20">
        <f t="shared" si="179"/>
        <v>9.920634920634921</v>
      </c>
      <c r="K2095" t="s">
        <v>11</v>
      </c>
      <c r="M2095" s="2">
        <v>504</v>
      </c>
    </row>
    <row r="2096" spans="2:13" ht="12.75">
      <c r="B2096" s="451">
        <v>5000</v>
      </c>
      <c r="C2096" s="1" t="s">
        <v>11</v>
      </c>
      <c r="D2096" s="1" t="s">
        <v>341</v>
      </c>
      <c r="E2096" s="1" t="s">
        <v>342</v>
      </c>
      <c r="F2096" s="25" t="s">
        <v>880</v>
      </c>
      <c r="G2096" s="25" t="s">
        <v>123</v>
      </c>
      <c r="H2096" s="5">
        <f t="shared" si="178"/>
        <v>-85000</v>
      </c>
      <c r="I2096" s="20">
        <f t="shared" si="179"/>
        <v>9.920634920634921</v>
      </c>
      <c r="K2096" t="s">
        <v>11</v>
      </c>
      <c r="M2096" s="2">
        <v>504</v>
      </c>
    </row>
    <row r="2097" spans="2:13" ht="12.75">
      <c r="B2097" s="451">
        <v>5000</v>
      </c>
      <c r="C2097" s="1" t="s">
        <v>11</v>
      </c>
      <c r="D2097" s="1" t="s">
        <v>341</v>
      </c>
      <c r="E2097" s="1" t="s">
        <v>342</v>
      </c>
      <c r="F2097" s="41" t="s">
        <v>881</v>
      </c>
      <c r="G2097" s="25" t="s">
        <v>224</v>
      </c>
      <c r="H2097" s="5">
        <f t="shared" si="178"/>
        <v>-90000</v>
      </c>
      <c r="I2097" s="20">
        <f t="shared" si="179"/>
        <v>9.920634920634921</v>
      </c>
      <c r="K2097" t="s">
        <v>11</v>
      </c>
      <c r="M2097" s="2">
        <v>504</v>
      </c>
    </row>
    <row r="2098" spans="2:13" ht="12.75">
      <c r="B2098" s="451">
        <v>5000</v>
      </c>
      <c r="C2098" s="1" t="s">
        <v>11</v>
      </c>
      <c r="D2098" s="1" t="s">
        <v>341</v>
      </c>
      <c r="E2098" s="1" t="s">
        <v>342</v>
      </c>
      <c r="F2098" s="25" t="s">
        <v>882</v>
      </c>
      <c r="G2098" s="25" t="s">
        <v>227</v>
      </c>
      <c r="H2098" s="5">
        <f t="shared" si="178"/>
        <v>-95000</v>
      </c>
      <c r="I2098" s="20">
        <f t="shared" si="179"/>
        <v>9.920634920634921</v>
      </c>
      <c r="K2098" t="s">
        <v>11</v>
      </c>
      <c r="M2098" s="2">
        <v>504</v>
      </c>
    </row>
    <row r="2099" spans="2:13" ht="12.75">
      <c r="B2099" s="451">
        <v>5000</v>
      </c>
      <c r="C2099" s="1" t="s">
        <v>11</v>
      </c>
      <c r="D2099" s="1" t="s">
        <v>341</v>
      </c>
      <c r="E2099" s="1" t="s">
        <v>342</v>
      </c>
      <c r="F2099" s="41" t="s">
        <v>883</v>
      </c>
      <c r="G2099" s="25" t="s">
        <v>230</v>
      </c>
      <c r="H2099" s="5">
        <f t="shared" si="178"/>
        <v>-100000</v>
      </c>
      <c r="I2099" s="20">
        <f t="shared" si="179"/>
        <v>9.920634920634921</v>
      </c>
      <c r="K2099" t="s">
        <v>11</v>
      </c>
      <c r="M2099" s="2">
        <v>504</v>
      </c>
    </row>
    <row r="2100" spans="2:13" ht="12.75">
      <c r="B2100" s="451">
        <v>5000</v>
      </c>
      <c r="C2100" s="1" t="s">
        <v>11</v>
      </c>
      <c r="D2100" s="1" t="s">
        <v>341</v>
      </c>
      <c r="E2100" s="1" t="s">
        <v>342</v>
      </c>
      <c r="F2100" s="41" t="s">
        <v>884</v>
      </c>
      <c r="G2100" s="25" t="s">
        <v>232</v>
      </c>
      <c r="H2100" s="5">
        <f t="shared" si="178"/>
        <v>-105000</v>
      </c>
      <c r="I2100" s="20">
        <f t="shared" si="179"/>
        <v>9.920634920634921</v>
      </c>
      <c r="K2100" t="s">
        <v>11</v>
      </c>
      <c r="M2100" s="2">
        <v>504</v>
      </c>
    </row>
    <row r="2101" spans="2:13" ht="12.75">
      <c r="B2101" s="451">
        <v>5000</v>
      </c>
      <c r="C2101" s="1" t="s">
        <v>11</v>
      </c>
      <c r="D2101" s="1" t="s">
        <v>341</v>
      </c>
      <c r="E2101" s="1" t="s">
        <v>342</v>
      </c>
      <c r="F2101" s="41" t="s">
        <v>885</v>
      </c>
      <c r="G2101" s="25" t="s">
        <v>234</v>
      </c>
      <c r="H2101" s="5">
        <f t="shared" si="178"/>
        <v>-110000</v>
      </c>
      <c r="I2101" s="20">
        <f t="shared" si="179"/>
        <v>9.920634920634921</v>
      </c>
      <c r="K2101" t="s">
        <v>11</v>
      </c>
      <c r="M2101" s="2">
        <v>504</v>
      </c>
    </row>
    <row r="2102" spans="2:13" ht="12.75">
      <c r="B2102" s="451">
        <v>5000</v>
      </c>
      <c r="C2102" s="1" t="s">
        <v>11</v>
      </c>
      <c r="D2102" s="1" t="s">
        <v>341</v>
      </c>
      <c r="E2102" s="1" t="s">
        <v>342</v>
      </c>
      <c r="F2102" s="41" t="s">
        <v>886</v>
      </c>
      <c r="G2102" s="25" t="s">
        <v>279</v>
      </c>
      <c r="H2102" s="5">
        <f t="shared" si="178"/>
        <v>-115000</v>
      </c>
      <c r="I2102" s="20">
        <f t="shared" si="179"/>
        <v>9.920634920634921</v>
      </c>
      <c r="K2102" t="s">
        <v>11</v>
      </c>
      <c r="M2102" s="2">
        <v>504</v>
      </c>
    </row>
    <row r="2103" spans="2:13" ht="12.75">
      <c r="B2103" s="451">
        <v>5000</v>
      </c>
      <c r="C2103" s="1" t="s">
        <v>11</v>
      </c>
      <c r="D2103" s="1" t="s">
        <v>341</v>
      </c>
      <c r="E2103" s="1" t="s">
        <v>342</v>
      </c>
      <c r="F2103" s="41" t="s">
        <v>887</v>
      </c>
      <c r="G2103" s="25" t="s">
        <v>236</v>
      </c>
      <c r="H2103" s="5">
        <f t="shared" si="178"/>
        <v>-120000</v>
      </c>
      <c r="I2103" s="20">
        <f t="shared" si="179"/>
        <v>9.920634920634921</v>
      </c>
      <c r="K2103" t="s">
        <v>11</v>
      </c>
      <c r="M2103" s="2">
        <v>504</v>
      </c>
    </row>
    <row r="2104" spans="2:13" ht="12.75">
      <c r="B2104" s="451">
        <v>5000</v>
      </c>
      <c r="C2104" s="1" t="s">
        <v>11</v>
      </c>
      <c r="D2104" s="1" t="s">
        <v>341</v>
      </c>
      <c r="E2104" s="1" t="s">
        <v>342</v>
      </c>
      <c r="F2104" s="41" t="s">
        <v>888</v>
      </c>
      <c r="G2104" s="25" t="s">
        <v>238</v>
      </c>
      <c r="H2104" s="5">
        <f t="shared" si="178"/>
        <v>-125000</v>
      </c>
      <c r="I2104" s="20">
        <f t="shared" si="179"/>
        <v>9.920634920634921</v>
      </c>
      <c r="K2104" t="s">
        <v>11</v>
      </c>
      <c r="M2104" s="2">
        <v>504</v>
      </c>
    </row>
    <row r="2105" spans="2:13" ht="12.75">
      <c r="B2105" s="451">
        <v>5000</v>
      </c>
      <c r="C2105" s="1" t="s">
        <v>11</v>
      </c>
      <c r="D2105" s="1" t="s">
        <v>341</v>
      </c>
      <c r="E2105" s="1" t="s">
        <v>342</v>
      </c>
      <c r="F2105" s="41" t="s">
        <v>889</v>
      </c>
      <c r="G2105" s="25" t="s">
        <v>249</v>
      </c>
      <c r="H2105" s="5">
        <f t="shared" si="178"/>
        <v>-130000</v>
      </c>
      <c r="I2105" s="20">
        <f t="shared" si="179"/>
        <v>9.920634920634921</v>
      </c>
      <c r="K2105" t="s">
        <v>11</v>
      </c>
      <c r="M2105" s="2">
        <v>504</v>
      </c>
    </row>
    <row r="2106" spans="2:13" ht="12.75">
      <c r="B2106" s="451">
        <v>5000</v>
      </c>
      <c r="C2106" s="1" t="s">
        <v>11</v>
      </c>
      <c r="D2106" s="1" t="s">
        <v>341</v>
      </c>
      <c r="E2106" s="1" t="s">
        <v>342</v>
      </c>
      <c r="F2106" s="41" t="s">
        <v>890</v>
      </c>
      <c r="G2106" s="25" t="s">
        <v>307</v>
      </c>
      <c r="H2106" s="5">
        <f t="shared" si="178"/>
        <v>-135000</v>
      </c>
      <c r="I2106" s="20">
        <f t="shared" si="179"/>
        <v>9.920634920634921</v>
      </c>
      <c r="K2106" t="s">
        <v>11</v>
      </c>
      <c r="M2106" s="2">
        <v>504</v>
      </c>
    </row>
    <row r="2107" spans="2:13" ht="12.75">
      <c r="B2107" s="451">
        <v>5000</v>
      </c>
      <c r="C2107" s="1" t="s">
        <v>11</v>
      </c>
      <c r="D2107" s="1" t="s">
        <v>341</v>
      </c>
      <c r="E2107" s="1" t="s">
        <v>342</v>
      </c>
      <c r="F2107" s="64" t="s">
        <v>891</v>
      </c>
      <c r="G2107" s="25" t="s">
        <v>309</v>
      </c>
      <c r="H2107" s="5">
        <f t="shared" si="178"/>
        <v>-140000</v>
      </c>
      <c r="I2107" s="20">
        <f t="shared" si="179"/>
        <v>9.920634920634921</v>
      </c>
      <c r="K2107" t="s">
        <v>11</v>
      </c>
      <c r="M2107" s="2">
        <v>504</v>
      </c>
    </row>
    <row r="2108" spans="2:13" ht="12.75">
      <c r="B2108" s="451">
        <v>5000</v>
      </c>
      <c r="C2108" s="1" t="s">
        <v>11</v>
      </c>
      <c r="D2108" s="1" t="s">
        <v>341</v>
      </c>
      <c r="E2108" s="1" t="s">
        <v>342</v>
      </c>
      <c r="F2108" s="25" t="s">
        <v>892</v>
      </c>
      <c r="G2108" s="25" t="s">
        <v>311</v>
      </c>
      <c r="H2108" s="5">
        <f t="shared" si="178"/>
        <v>-145000</v>
      </c>
      <c r="I2108" s="20">
        <f t="shared" si="179"/>
        <v>9.920634920634921</v>
      </c>
      <c r="K2108" t="s">
        <v>11</v>
      </c>
      <c r="M2108" s="2">
        <v>504</v>
      </c>
    </row>
    <row r="2109" spans="2:13" ht="13.5" customHeight="1">
      <c r="B2109" s="451">
        <v>5000</v>
      </c>
      <c r="C2109" s="1" t="s">
        <v>11</v>
      </c>
      <c r="D2109" s="1" t="s">
        <v>341</v>
      </c>
      <c r="E2109" s="1" t="s">
        <v>342</v>
      </c>
      <c r="F2109" s="25" t="s">
        <v>893</v>
      </c>
      <c r="G2109" s="25" t="s">
        <v>336</v>
      </c>
      <c r="H2109" s="5">
        <f t="shared" si="178"/>
        <v>-150000</v>
      </c>
      <c r="I2109" s="20">
        <f t="shared" si="179"/>
        <v>9.920634920634921</v>
      </c>
      <c r="K2109" t="s">
        <v>11</v>
      </c>
      <c r="M2109" s="2">
        <v>504</v>
      </c>
    </row>
    <row r="2110" spans="2:13" ht="14.25" customHeight="1">
      <c r="B2110" s="451">
        <v>5000</v>
      </c>
      <c r="C2110" s="1" t="s">
        <v>11</v>
      </c>
      <c r="D2110" s="1" t="s">
        <v>341</v>
      </c>
      <c r="E2110" s="1" t="s">
        <v>342</v>
      </c>
      <c r="F2110" s="25" t="s">
        <v>894</v>
      </c>
      <c r="G2110" s="25" t="s">
        <v>313</v>
      </c>
      <c r="H2110" s="5">
        <f t="shared" si="178"/>
        <v>-155000</v>
      </c>
      <c r="I2110" s="20">
        <f t="shared" si="179"/>
        <v>9.920634920634921</v>
      </c>
      <c r="K2110" t="s">
        <v>11</v>
      </c>
      <c r="M2110" s="2">
        <v>504</v>
      </c>
    </row>
    <row r="2111" spans="1:13" s="62" customFormat="1" ht="13.5" customHeight="1">
      <c r="A2111" s="1"/>
      <c r="B2111" s="451">
        <v>8000</v>
      </c>
      <c r="C2111" s="1" t="s">
        <v>11</v>
      </c>
      <c r="D2111" s="1" t="s">
        <v>341</v>
      </c>
      <c r="E2111" s="1" t="s">
        <v>342</v>
      </c>
      <c r="F2111" s="41" t="s">
        <v>895</v>
      </c>
      <c r="G2111" s="25" t="s">
        <v>315</v>
      </c>
      <c r="H2111" s="5">
        <f t="shared" si="178"/>
        <v>-163000</v>
      </c>
      <c r="I2111" s="20">
        <f t="shared" si="179"/>
        <v>15.873015873015873</v>
      </c>
      <c r="J2111"/>
      <c r="K2111" t="s">
        <v>11</v>
      </c>
      <c r="L2111"/>
      <c r="M2111" s="2">
        <v>504</v>
      </c>
    </row>
    <row r="2112" spans="1:13" ht="12.75" hidden="1">
      <c r="A2112" s="56"/>
      <c r="B2112" s="481">
        <f>SUM(B2081:B2111)</f>
        <v>163000</v>
      </c>
      <c r="C2112" s="56"/>
      <c r="D2112" s="56"/>
      <c r="E2112" s="56"/>
      <c r="F2112" s="153"/>
      <c r="G2112" s="153"/>
      <c r="H2112" s="5">
        <f aca="true" t="shared" si="180" ref="H2112:H2175">H2111-B2112</f>
        <v>-326000</v>
      </c>
      <c r="I2112" s="20">
        <f aca="true" t="shared" si="181" ref="I2112:I2175">+B2112/M2112</f>
        <v>323.41269841269843</v>
      </c>
      <c r="J2112" s="62"/>
      <c r="K2112" s="62"/>
      <c r="L2112" s="62"/>
      <c r="M2112" s="2">
        <v>504</v>
      </c>
    </row>
    <row r="2113" spans="2:13" ht="12.75" hidden="1">
      <c r="B2113" s="451"/>
      <c r="H2113" s="5">
        <f t="shared" si="180"/>
        <v>-326000</v>
      </c>
      <c r="I2113" s="20">
        <f t="shared" si="181"/>
        <v>0</v>
      </c>
      <c r="M2113" s="2">
        <v>504</v>
      </c>
    </row>
    <row r="2114" spans="2:13" ht="12.75" hidden="1">
      <c r="B2114" s="451"/>
      <c r="H2114" s="5">
        <f t="shared" si="180"/>
        <v>-326000</v>
      </c>
      <c r="I2114" s="20">
        <f t="shared" si="181"/>
        <v>0</v>
      </c>
      <c r="M2114" s="2">
        <v>504</v>
      </c>
    </row>
    <row r="2115" spans="2:13" ht="12.75" hidden="1">
      <c r="B2115" s="451"/>
      <c r="H2115" s="5">
        <f t="shared" si="180"/>
        <v>-326000</v>
      </c>
      <c r="I2115" s="20">
        <f t="shared" si="181"/>
        <v>0</v>
      </c>
      <c r="M2115" s="2">
        <v>504</v>
      </c>
    </row>
    <row r="2116" spans="2:13" ht="12.75" hidden="1">
      <c r="B2116" s="451"/>
      <c r="H2116" s="5">
        <f t="shared" si="180"/>
        <v>-326000</v>
      </c>
      <c r="I2116" s="20">
        <f t="shared" si="181"/>
        <v>0</v>
      </c>
      <c r="M2116" s="2">
        <v>504</v>
      </c>
    </row>
    <row r="2117" spans="2:13" ht="12.75" hidden="1">
      <c r="B2117" s="451"/>
      <c r="H2117" s="5">
        <f t="shared" si="180"/>
        <v>-326000</v>
      </c>
      <c r="I2117" s="20">
        <f t="shared" si="181"/>
        <v>0</v>
      </c>
      <c r="M2117" s="2">
        <v>504</v>
      </c>
    </row>
    <row r="2118" spans="2:13" ht="12.75" hidden="1">
      <c r="B2118" s="451"/>
      <c r="H2118" s="5">
        <f t="shared" si="180"/>
        <v>-326000</v>
      </c>
      <c r="I2118" s="20">
        <f t="shared" si="181"/>
        <v>0</v>
      </c>
      <c r="M2118" s="2">
        <v>504</v>
      </c>
    </row>
    <row r="2119" spans="2:13" ht="12.75" hidden="1">
      <c r="B2119" s="451"/>
      <c r="H2119" s="5">
        <f t="shared" si="180"/>
        <v>-326000</v>
      </c>
      <c r="I2119" s="20">
        <f t="shared" si="181"/>
        <v>0</v>
      </c>
      <c r="M2119" s="2">
        <v>504</v>
      </c>
    </row>
    <row r="2120" spans="2:13" ht="12.75" hidden="1">
      <c r="B2120" s="451"/>
      <c r="H2120" s="5">
        <f t="shared" si="180"/>
        <v>-326000</v>
      </c>
      <c r="I2120" s="20">
        <f t="shared" si="181"/>
        <v>0</v>
      </c>
      <c r="M2120" s="2">
        <v>504</v>
      </c>
    </row>
    <row r="2121" spans="2:13" ht="12.75" hidden="1">
      <c r="B2121" s="451"/>
      <c r="H2121" s="5">
        <f t="shared" si="180"/>
        <v>-326000</v>
      </c>
      <c r="I2121" s="20">
        <f t="shared" si="181"/>
        <v>0</v>
      </c>
      <c r="M2121" s="2">
        <v>504</v>
      </c>
    </row>
    <row r="2122" spans="2:13" ht="12.75" hidden="1">
      <c r="B2122" s="451"/>
      <c r="H2122" s="5">
        <f t="shared" si="180"/>
        <v>-326000</v>
      </c>
      <c r="I2122" s="20">
        <f t="shared" si="181"/>
        <v>0</v>
      </c>
      <c r="M2122" s="2">
        <v>504</v>
      </c>
    </row>
    <row r="2123" spans="2:13" ht="12.75" hidden="1">
      <c r="B2123" s="451"/>
      <c r="H2123" s="5">
        <f t="shared" si="180"/>
        <v>-326000</v>
      </c>
      <c r="I2123" s="20">
        <f t="shared" si="181"/>
        <v>0</v>
      </c>
      <c r="M2123" s="2">
        <v>504</v>
      </c>
    </row>
    <row r="2124" spans="2:13" ht="12.75" hidden="1">
      <c r="B2124" s="451"/>
      <c r="H2124" s="5">
        <f t="shared" si="180"/>
        <v>-326000</v>
      </c>
      <c r="I2124" s="20">
        <f t="shared" si="181"/>
        <v>0</v>
      </c>
      <c r="M2124" s="2">
        <v>504</v>
      </c>
    </row>
    <row r="2125" spans="2:13" ht="12.75" hidden="1">
      <c r="B2125" s="451"/>
      <c r="H2125" s="5">
        <f t="shared" si="180"/>
        <v>-326000</v>
      </c>
      <c r="I2125" s="20">
        <f t="shared" si="181"/>
        <v>0</v>
      </c>
      <c r="M2125" s="2">
        <v>504</v>
      </c>
    </row>
    <row r="2126" spans="2:13" ht="12.75" hidden="1">
      <c r="B2126" s="451"/>
      <c r="H2126" s="5">
        <f t="shared" si="180"/>
        <v>-326000</v>
      </c>
      <c r="I2126" s="20">
        <f t="shared" si="181"/>
        <v>0</v>
      </c>
      <c r="M2126" s="2">
        <v>504</v>
      </c>
    </row>
    <row r="2127" spans="2:13" ht="12.75" hidden="1">
      <c r="B2127" s="451"/>
      <c r="H2127" s="5">
        <f t="shared" si="180"/>
        <v>-326000</v>
      </c>
      <c r="I2127" s="20">
        <f t="shared" si="181"/>
        <v>0</v>
      </c>
      <c r="M2127" s="2">
        <v>504</v>
      </c>
    </row>
    <row r="2128" spans="2:13" ht="12.75" hidden="1">
      <c r="B2128" s="451"/>
      <c r="H2128" s="5">
        <f t="shared" si="180"/>
        <v>-326000</v>
      </c>
      <c r="I2128" s="20">
        <f t="shared" si="181"/>
        <v>0</v>
      </c>
      <c r="M2128" s="2">
        <v>504</v>
      </c>
    </row>
    <row r="2129" spans="2:13" ht="12.75" hidden="1">
      <c r="B2129" s="451"/>
      <c r="H2129" s="5">
        <f t="shared" si="180"/>
        <v>-326000</v>
      </c>
      <c r="I2129" s="20">
        <f t="shared" si="181"/>
        <v>0</v>
      </c>
      <c r="M2129" s="2">
        <v>504</v>
      </c>
    </row>
    <row r="2130" spans="2:13" ht="12.75" hidden="1">
      <c r="B2130" s="451"/>
      <c r="H2130" s="5">
        <f t="shared" si="180"/>
        <v>-326000</v>
      </c>
      <c r="I2130" s="20">
        <f t="shared" si="181"/>
        <v>0</v>
      </c>
      <c r="M2130" s="2">
        <v>504</v>
      </c>
    </row>
    <row r="2131" spans="2:13" ht="12.75" hidden="1">
      <c r="B2131" s="451"/>
      <c r="H2131" s="5">
        <f t="shared" si="180"/>
        <v>-326000</v>
      </c>
      <c r="I2131" s="20">
        <f t="shared" si="181"/>
        <v>0</v>
      </c>
      <c r="M2131" s="2">
        <v>504</v>
      </c>
    </row>
    <row r="2132" spans="2:13" ht="12.75" hidden="1">
      <c r="B2132" s="451"/>
      <c r="H2132" s="5">
        <f t="shared" si="180"/>
        <v>-326000</v>
      </c>
      <c r="I2132" s="20">
        <f t="shared" si="181"/>
        <v>0</v>
      </c>
      <c r="M2132" s="2">
        <v>504</v>
      </c>
    </row>
    <row r="2133" spans="2:13" ht="12.75" hidden="1">
      <c r="B2133" s="451"/>
      <c r="H2133" s="5">
        <f t="shared" si="180"/>
        <v>-326000</v>
      </c>
      <c r="I2133" s="20">
        <f t="shared" si="181"/>
        <v>0</v>
      </c>
      <c r="M2133" s="2">
        <v>504</v>
      </c>
    </row>
    <row r="2134" spans="2:13" ht="12.75" hidden="1">
      <c r="B2134" s="451"/>
      <c r="H2134" s="5">
        <f t="shared" si="180"/>
        <v>-326000</v>
      </c>
      <c r="I2134" s="20">
        <f t="shared" si="181"/>
        <v>0</v>
      </c>
      <c r="M2134" s="2">
        <v>504</v>
      </c>
    </row>
    <row r="2135" spans="2:13" ht="12.75" hidden="1">
      <c r="B2135" s="451"/>
      <c r="H2135" s="5">
        <f t="shared" si="180"/>
        <v>-326000</v>
      </c>
      <c r="I2135" s="20">
        <f t="shared" si="181"/>
        <v>0</v>
      </c>
      <c r="M2135" s="2">
        <v>504</v>
      </c>
    </row>
    <row r="2136" spans="2:13" ht="12.75" hidden="1">
      <c r="B2136" s="451"/>
      <c r="H2136" s="5">
        <f t="shared" si="180"/>
        <v>-326000</v>
      </c>
      <c r="I2136" s="20">
        <f t="shared" si="181"/>
        <v>0</v>
      </c>
      <c r="M2136" s="2">
        <v>504</v>
      </c>
    </row>
    <row r="2137" spans="2:13" ht="12.75" hidden="1">
      <c r="B2137" s="451"/>
      <c r="H2137" s="5">
        <f t="shared" si="180"/>
        <v>-326000</v>
      </c>
      <c r="I2137" s="20">
        <f t="shared" si="181"/>
        <v>0</v>
      </c>
      <c r="M2137" s="2">
        <v>504</v>
      </c>
    </row>
    <row r="2138" spans="2:13" ht="12.75" hidden="1">
      <c r="B2138" s="451"/>
      <c r="H2138" s="5">
        <f t="shared" si="180"/>
        <v>-326000</v>
      </c>
      <c r="I2138" s="20">
        <f t="shared" si="181"/>
        <v>0</v>
      </c>
      <c r="M2138" s="2">
        <v>504</v>
      </c>
    </row>
    <row r="2139" spans="2:13" ht="12.75" hidden="1">
      <c r="B2139" s="451"/>
      <c r="H2139" s="5">
        <f t="shared" si="180"/>
        <v>-326000</v>
      </c>
      <c r="I2139" s="20">
        <f t="shared" si="181"/>
        <v>0</v>
      </c>
      <c r="M2139" s="2">
        <v>504</v>
      </c>
    </row>
    <row r="2140" spans="2:13" ht="12.75" hidden="1">
      <c r="B2140" s="451"/>
      <c r="H2140" s="5">
        <f t="shared" si="180"/>
        <v>-326000</v>
      </c>
      <c r="I2140" s="20">
        <f t="shared" si="181"/>
        <v>0</v>
      </c>
      <c r="M2140" s="2">
        <v>504</v>
      </c>
    </row>
    <row r="2141" spans="2:13" ht="12.75" hidden="1">
      <c r="B2141" s="451"/>
      <c r="H2141" s="5">
        <f t="shared" si="180"/>
        <v>-326000</v>
      </c>
      <c r="I2141" s="20">
        <f t="shared" si="181"/>
        <v>0</v>
      </c>
      <c r="M2141" s="2">
        <v>504</v>
      </c>
    </row>
    <row r="2142" spans="2:13" ht="12.75" hidden="1">
      <c r="B2142" s="451"/>
      <c r="H2142" s="5">
        <f t="shared" si="180"/>
        <v>-326000</v>
      </c>
      <c r="I2142" s="20">
        <f t="shared" si="181"/>
        <v>0</v>
      </c>
      <c r="M2142" s="2">
        <v>504</v>
      </c>
    </row>
    <row r="2143" spans="2:13" ht="12.75" hidden="1">
      <c r="B2143" s="451"/>
      <c r="H2143" s="5">
        <f t="shared" si="180"/>
        <v>-326000</v>
      </c>
      <c r="I2143" s="20">
        <f t="shared" si="181"/>
        <v>0</v>
      </c>
      <c r="M2143" s="2">
        <v>504</v>
      </c>
    </row>
    <row r="2144" spans="2:13" ht="12.75" hidden="1">
      <c r="B2144" s="451"/>
      <c r="H2144" s="5">
        <f t="shared" si="180"/>
        <v>-326000</v>
      </c>
      <c r="I2144" s="20">
        <f t="shared" si="181"/>
        <v>0</v>
      </c>
      <c r="M2144" s="2">
        <v>504</v>
      </c>
    </row>
    <row r="2145" spans="2:13" ht="12.75" hidden="1">
      <c r="B2145" s="451"/>
      <c r="H2145" s="5">
        <f t="shared" si="180"/>
        <v>-326000</v>
      </c>
      <c r="I2145" s="20">
        <f t="shared" si="181"/>
        <v>0</v>
      </c>
      <c r="M2145" s="2">
        <v>504</v>
      </c>
    </row>
    <row r="2146" spans="2:13" ht="12.75" hidden="1">
      <c r="B2146" s="451"/>
      <c r="H2146" s="5">
        <f t="shared" si="180"/>
        <v>-326000</v>
      </c>
      <c r="I2146" s="20">
        <f t="shared" si="181"/>
        <v>0</v>
      </c>
      <c r="M2146" s="2">
        <v>504</v>
      </c>
    </row>
    <row r="2147" spans="2:13" ht="12.75" hidden="1">
      <c r="B2147" s="451"/>
      <c r="H2147" s="5">
        <f t="shared" si="180"/>
        <v>-326000</v>
      </c>
      <c r="I2147" s="20">
        <f t="shared" si="181"/>
        <v>0</v>
      </c>
      <c r="M2147" s="2">
        <v>504</v>
      </c>
    </row>
    <row r="2148" spans="2:13" ht="12.75" hidden="1">
      <c r="B2148" s="451"/>
      <c r="H2148" s="5">
        <f t="shared" si="180"/>
        <v>-326000</v>
      </c>
      <c r="I2148" s="20">
        <f t="shared" si="181"/>
        <v>0</v>
      </c>
      <c r="M2148" s="2">
        <v>504</v>
      </c>
    </row>
    <row r="2149" spans="2:13" ht="12.75" hidden="1">
      <c r="B2149" s="451"/>
      <c r="H2149" s="5">
        <f t="shared" si="180"/>
        <v>-326000</v>
      </c>
      <c r="I2149" s="20">
        <f t="shared" si="181"/>
        <v>0</v>
      </c>
      <c r="M2149" s="2">
        <v>504</v>
      </c>
    </row>
    <row r="2150" spans="2:13" ht="12.75" hidden="1">
      <c r="B2150" s="451"/>
      <c r="H2150" s="5">
        <f t="shared" si="180"/>
        <v>-326000</v>
      </c>
      <c r="I2150" s="20">
        <f t="shared" si="181"/>
        <v>0</v>
      </c>
      <c r="M2150" s="2">
        <v>504</v>
      </c>
    </row>
    <row r="2151" spans="2:13" ht="12.75" hidden="1">
      <c r="B2151" s="451"/>
      <c r="H2151" s="5">
        <f t="shared" si="180"/>
        <v>-326000</v>
      </c>
      <c r="I2151" s="20">
        <f t="shared" si="181"/>
        <v>0</v>
      </c>
      <c r="M2151" s="2">
        <v>504</v>
      </c>
    </row>
    <row r="2152" spans="2:13" ht="12.75" hidden="1">
      <c r="B2152" s="451"/>
      <c r="H2152" s="5">
        <f t="shared" si="180"/>
        <v>-326000</v>
      </c>
      <c r="I2152" s="20">
        <f t="shared" si="181"/>
        <v>0</v>
      </c>
      <c r="M2152" s="2">
        <v>504</v>
      </c>
    </row>
    <row r="2153" spans="2:13" ht="12.75" hidden="1">
      <c r="B2153" s="451"/>
      <c r="H2153" s="5">
        <f t="shared" si="180"/>
        <v>-326000</v>
      </c>
      <c r="I2153" s="20">
        <f t="shared" si="181"/>
        <v>0</v>
      </c>
      <c r="M2153" s="2">
        <v>504</v>
      </c>
    </row>
    <row r="2154" spans="2:13" ht="12.75" hidden="1">
      <c r="B2154" s="451"/>
      <c r="H2154" s="5">
        <f t="shared" si="180"/>
        <v>-326000</v>
      </c>
      <c r="I2154" s="20">
        <f t="shared" si="181"/>
        <v>0</v>
      </c>
      <c r="M2154" s="2">
        <v>504</v>
      </c>
    </row>
    <row r="2155" spans="2:13" ht="12.75" hidden="1">
      <c r="B2155" s="451"/>
      <c r="H2155" s="5">
        <f t="shared" si="180"/>
        <v>-326000</v>
      </c>
      <c r="I2155" s="20">
        <f t="shared" si="181"/>
        <v>0</v>
      </c>
      <c r="M2155" s="2">
        <v>504</v>
      </c>
    </row>
    <row r="2156" spans="2:13" ht="12.75" hidden="1">
      <c r="B2156" s="451"/>
      <c r="H2156" s="5">
        <f t="shared" si="180"/>
        <v>-326000</v>
      </c>
      <c r="I2156" s="20">
        <f t="shared" si="181"/>
        <v>0</v>
      </c>
      <c r="M2156" s="2">
        <v>504</v>
      </c>
    </row>
    <row r="2157" spans="2:13" ht="12.75" hidden="1">
      <c r="B2157" s="451"/>
      <c r="H2157" s="5">
        <f t="shared" si="180"/>
        <v>-326000</v>
      </c>
      <c r="I2157" s="20">
        <f t="shared" si="181"/>
        <v>0</v>
      </c>
      <c r="M2157" s="2">
        <v>504</v>
      </c>
    </row>
    <row r="2158" spans="2:13" ht="12.75" hidden="1">
      <c r="B2158" s="451"/>
      <c r="H2158" s="5">
        <f t="shared" si="180"/>
        <v>-326000</v>
      </c>
      <c r="I2158" s="20">
        <f t="shared" si="181"/>
        <v>0</v>
      </c>
      <c r="M2158" s="2">
        <v>504</v>
      </c>
    </row>
    <row r="2159" spans="2:13" ht="12.75" hidden="1">
      <c r="B2159" s="451"/>
      <c r="H2159" s="5">
        <f t="shared" si="180"/>
        <v>-326000</v>
      </c>
      <c r="I2159" s="20">
        <f t="shared" si="181"/>
        <v>0</v>
      </c>
      <c r="M2159" s="2">
        <v>504</v>
      </c>
    </row>
    <row r="2160" spans="2:13" ht="12.75" hidden="1">
      <c r="B2160" s="451"/>
      <c r="H2160" s="5">
        <f t="shared" si="180"/>
        <v>-326000</v>
      </c>
      <c r="I2160" s="20">
        <f t="shared" si="181"/>
        <v>0</v>
      </c>
      <c r="M2160" s="2">
        <v>504</v>
      </c>
    </row>
    <row r="2161" spans="2:13" ht="12.75" hidden="1">
      <c r="B2161" s="451"/>
      <c r="H2161" s="5">
        <f t="shared" si="180"/>
        <v>-326000</v>
      </c>
      <c r="I2161" s="20">
        <f t="shared" si="181"/>
        <v>0</v>
      </c>
      <c r="M2161" s="2">
        <v>504</v>
      </c>
    </row>
    <row r="2162" spans="2:13" ht="12.75" hidden="1">
      <c r="B2162" s="451"/>
      <c r="H2162" s="5">
        <f t="shared" si="180"/>
        <v>-326000</v>
      </c>
      <c r="I2162" s="20">
        <f t="shared" si="181"/>
        <v>0</v>
      </c>
      <c r="M2162" s="2">
        <v>504</v>
      </c>
    </row>
    <row r="2163" spans="2:13" ht="12.75" hidden="1">
      <c r="B2163" s="451"/>
      <c r="H2163" s="5">
        <f t="shared" si="180"/>
        <v>-326000</v>
      </c>
      <c r="I2163" s="20">
        <f t="shared" si="181"/>
        <v>0</v>
      </c>
      <c r="M2163" s="2">
        <v>504</v>
      </c>
    </row>
    <row r="2164" spans="2:13" ht="12.75" hidden="1">
      <c r="B2164" s="451"/>
      <c r="H2164" s="5">
        <f t="shared" si="180"/>
        <v>-326000</v>
      </c>
      <c r="I2164" s="20">
        <f t="shared" si="181"/>
        <v>0</v>
      </c>
      <c r="M2164" s="2">
        <v>504</v>
      </c>
    </row>
    <row r="2165" spans="2:13" ht="12.75" hidden="1">
      <c r="B2165" s="451"/>
      <c r="H2165" s="5">
        <f t="shared" si="180"/>
        <v>-326000</v>
      </c>
      <c r="I2165" s="20">
        <f t="shared" si="181"/>
        <v>0</v>
      </c>
      <c r="M2165" s="2">
        <v>504</v>
      </c>
    </row>
    <row r="2166" spans="2:13" ht="12.75" hidden="1">
      <c r="B2166" s="451"/>
      <c r="H2166" s="5">
        <f t="shared" si="180"/>
        <v>-326000</v>
      </c>
      <c r="I2166" s="20">
        <f t="shared" si="181"/>
        <v>0</v>
      </c>
      <c r="M2166" s="2">
        <v>504</v>
      </c>
    </row>
    <row r="2167" spans="2:13" ht="12.75" hidden="1">
      <c r="B2167" s="451"/>
      <c r="H2167" s="5">
        <f t="shared" si="180"/>
        <v>-326000</v>
      </c>
      <c r="I2167" s="20">
        <f t="shared" si="181"/>
        <v>0</v>
      </c>
      <c r="M2167" s="2">
        <v>504</v>
      </c>
    </row>
    <row r="2168" spans="2:13" ht="12.75" hidden="1">
      <c r="B2168" s="451"/>
      <c r="H2168" s="5">
        <f t="shared" si="180"/>
        <v>-326000</v>
      </c>
      <c r="I2168" s="20">
        <f t="shared" si="181"/>
        <v>0</v>
      </c>
      <c r="M2168" s="2">
        <v>504</v>
      </c>
    </row>
    <row r="2169" spans="2:13" ht="12.75" hidden="1">
      <c r="B2169" s="451"/>
      <c r="H2169" s="5">
        <f t="shared" si="180"/>
        <v>-326000</v>
      </c>
      <c r="I2169" s="20">
        <f t="shared" si="181"/>
        <v>0</v>
      </c>
      <c r="M2169" s="2">
        <v>504</v>
      </c>
    </row>
    <row r="2170" spans="2:13" ht="12.75" hidden="1">
      <c r="B2170" s="451"/>
      <c r="H2170" s="5">
        <f t="shared" si="180"/>
        <v>-326000</v>
      </c>
      <c r="I2170" s="20">
        <f t="shared" si="181"/>
        <v>0</v>
      </c>
      <c r="M2170" s="2">
        <v>504</v>
      </c>
    </row>
    <row r="2171" spans="2:13" ht="12.75" hidden="1">
      <c r="B2171" s="451"/>
      <c r="H2171" s="5">
        <f t="shared" si="180"/>
        <v>-326000</v>
      </c>
      <c r="I2171" s="20">
        <f t="shared" si="181"/>
        <v>0</v>
      </c>
      <c r="M2171" s="2">
        <v>504</v>
      </c>
    </row>
    <row r="2172" spans="2:13" ht="12.75" hidden="1">
      <c r="B2172" s="451"/>
      <c r="H2172" s="5">
        <f t="shared" si="180"/>
        <v>-326000</v>
      </c>
      <c r="I2172" s="20">
        <f t="shared" si="181"/>
        <v>0</v>
      </c>
      <c r="M2172" s="2">
        <v>504</v>
      </c>
    </row>
    <row r="2173" spans="2:13" ht="12.75" hidden="1">
      <c r="B2173" s="451"/>
      <c r="H2173" s="5">
        <f t="shared" si="180"/>
        <v>-326000</v>
      </c>
      <c r="I2173" s="20">
        <f t="shared" si="181"/>
        <v>0</v>
      </c>
      <c r="M2173" s="2">
        <v>504</v>
      </c>
    </row>
    <row r="2174" spans="2:13" ht="12.75" hidden="1">
      <c r="B2174" s="451"/>
      <c r="H2174" s="5">
        <f t="shared" si="180"/>
        <v>-326000</v>
      </c>
      <c r="I2174" s="20">
        <f t="shared" si="181"/>
        <v>0</v>
      </c>
      <c r="M2174" s="2">
        <v>504</v>
      </c>
    </row>
    <row r="2175" spans="2:13" ht="12.75" hidden="1">
      <c r="B2175" s="451"/>
      <c r="H2175" s="5">
        <f t="shared" si="180"/>
        <v>-326000</v>
      </c>
      <c r="I2175" s="20">
        <f t="shared" si="181"/>
        <v>0</v>
      </c>
      <c r="M2175" s="2">
        <v>504</v>
      </c>
    </row>
    <row r="2176" spans="2:13" ht="12.75" hidden="1">
      <c r="B2176" s="451"/>
      <c r="H2176" s="5">
        <f aca="true" t="shared" si="182" ref="H2176:H2221">H2175-B2176</f>
        <v>-326000</v>
      </c>
      <c r="I2176" s="20">
        <f aca="true" t="shared" si="183" ref="I2176:I2221">+B2176/M2176</f>
        <v>0</v>
      </c>
      <c r="M2176" s="2">
        <v>504</v>
      </c>
    </row>
    <row r="2177" spans="2:13" ht="12.75" hidden="1">
      <c r="B2177" s="451"/>
      <c r="H2177" s="5">
        <f t="shared" si="182"/>
        <v>-326000</v>
      </c>
      <c r="I2177" s="20">
        <f t="shared" si="183"/>
        <v>0</v>
      </c>
      <c r="M2177" s="2">
        <v>504</v>
      </c>
    </row>
    <row r="2178" spans="2:13" ht="12.75" hidden="1">
      <c r="B2178" s="451"/>
      <c r="H2178" s="5">
        <f t="shared" si="182"/>
        <v>-326000</v>
      </c>
      <c r="I2178" s="20">
        <f t="shared" si="183"/>
        <v>0</v>
      </c>
      <c r="M2178" s="2">
        <v>504</v>
      </c>
    </row>
    <row r="2179" spans="2:13" ht="12.75" hidden="1">
      <c r="B2179" s="451"/>
      <c r="H2179" s="5">
        <f t="shared" si="182"/>
        <v>-326000</v>
      </c>
      <c r="I2179" s="20">
        <f t="shared" si="183"/>
        <v>0</v>
      </c>
      <c r="M2179" s="2">
        <v>504</v>
      </c>
    </row>
    <row r="2180" spans="2:13" ht="12.75" hidden="1">
      <c r="B2180" s="451"/>
      <c r="H2180" s="5">
        <f t="shared" si="182"/>
        <v>-326000</v>
      </c>
      <c r="I2180" s="20">
        <f t="shared" si="183"/>
        <v>0</v>
      </c>
      <c r="M2180" s="2">
        <v>504</v>
      </c>
    </row>
    <row r="2181" spans="2:13" ht="12.75" hidden="1">
      <c r="B2181" s="451"/>
      <c r="H2181" s="5">
        <f t="shared" si="182"/>
        <v>-326000</v>
      </c>
      <c r="I2181" s="20">
        <f t="shared" si="183"/>
        <v>0</v>
      </c>
      <c r="M2181" s="2">
        <v>504</v>
      </c>
    </row>
    <row r="2182" spans="2:13" ht="12.75" hidden="1">
      <c r="B2182" s="451"/>
      <c r="H2182" s="5">
        <f t="shared" si="182"/>
        <v>-326000</v>
      </c>
      <c r="I2182" s="20">
        <f t="shared" si="183"/>
        <v>0</v>
      </c>
      <c r="M2182" s="2">
        <v>504</v>
      </c>
    </row>
    <row r="2183" spans="2:13" ht="12.75" hidden="1">
      <c r="B2183" s="451"/>
      <c r="H2183" s="5">
        <f t="shared" si="182"/>
        <v>-326000</v>
      </c>
      <c r="I2183" s="20">
        <f t="shared" si="183"/>
        <v>0</v>
      </c>
      <c r="M2183" s="2">
        <v>504</v>
      </c>
    </row>
    <row r="2184" spans="2:13" ht="12.75" hidden="1">
      <c r="B2184" s="451"/>
      <c r="H2184" s="5">
        <f t="shared" si="182"/>
        <v>-326000</v>
      </c>
      <c r="I2184" s="20">
        <f t="shared" si="183"/>
        <v>0</v>
      </c>
      <c r="M2184" s="2">
        <v>504</v>
      </c>
    </row>
    <row r="2185" spans="2:13" ht="12.75" hidden="1">
      <c r="B2185" s="451"/>
      <c r="H2185" s="5">
        <f t="shared" si="182"/>
        <v>-326000</v>
      </c>
      <c r="I2185" s="20">
        <f t="shared" si="183"/>
        <v>0</v>
      </c>
      <c r="M2185" s="2">
        <v>504</v>
      </c>
    </row>
    <row r="2186" spans="2:13" ht="12.75" hidden="1">
      <c r="B2186" s="451"/>
      <c r="H2186" s="5">
        <f t="shared" si="182"/>
        <v>-326000</v>
      </c>
      <c r="I2186" s="20">
        <f t="shared" si="183"/>
        <v>0</v>
      </c>
      <c r="M2186" s="2">
        <v>504</v>
      </c>
    </row>
    <row r="2187" spans="2:13" ht="12.75" hidden="1">
      <c r="B2187" s="451"/>
      <c r="H2187" s="5">
        <f t="shared" si="182"/>
        <v>-326000</v>
      </c>
      <c r="I2187" s="20">
        <f t="shared" si="183"/>
        <v>0</v>
      </c>
      <c r="M2187" s="2">
        <v>504</v>
      </c>
    </row>
    <row r="2188" spans="2:13" ht="12.75" hidden="1">
      <c r="B2188" s="451"/>
      <c r="H2188" s="5">
        <f t="shared" si="182"/>
        <v>-326000</v>
      </c>
      <c r="I2188" s="20">
        <f t="shared" si="183"/>
        <v>0</v>
      </c>
      <c r="M2188" s="2">
        <v>504</v>
      </c>
    </row>
    <row r="2189" spans="2:13" ht="12.75" hidden="1">
      <c r="B2189" s="451"/>
      <c r="H2189" s="5">
        <f t="shared" si="182"/>
        <v>-326000</v>
      </c>
      <c r="I2189" s="20">
        <f t="shared" si="183"/>
        <v>0</v>
      </c>
      <c r="M2189" s="2">
        <v>504</v>
      </c>
    </row>
    <row r="2190" spans="2:13" ht="12.75" hidden="1">
      <c r="B2190" s="451"/>
      <c r="H2190" s="5">
        <f t="shared" si="182"/>
        <v>-326000</v>
      </c>
      <c r="I2190" s="20">
        <f t="shared" si="183"/>
        <v>0</v>
      </c>
      <c r="M2190" s="2">
        <v>504</v>
      </c>
    </row>
    <row r="2191" spans="2:13" ht="12.75" hidden="1">
      <c r="B2191" s="451"/>
      <c r="H2191" s="5">
        <f t="shared" si="182"/>
        <v>-326000</v>
      </c>
      <c r="I2191" s="20">
        <f t="shared" si="183"/>
        <v>0</v>
      </c>
      <c r="M2191" s="2">
        <v>504</v>
      </c>
    </row>
    <row r="2192" spans="2:13" ht="12.75" hidden="1">
      <c r="B2192" s="451"/>
      <c r="H2192" s="5">
        <f t="shared" si="182"/>
        <v>-326000</v>
      </c>
      <c r="I2192" s="20">
        <f t="shared" si="183"/>
        <v>0</v>
      </c>
      <c r="M2192" s="2">
        <v>504</v>
      </c>
    </row>
    <row r="2193" spans="2:13" ht="12.75" hidden="1">
      <c r="B2193" s="451"/>
      <c r="H2193" s="5">
        <f t="shared" si="182"/>
        <v>-326000</v>
      </c>
      <c r="I2193" s="20">
        <f t="shared" si="183"/>
        <v>0</v>
      </c>
      <c r="M2193" s="2">
        <v>504</v>
      </c>
    </row>
    <row r="2194" spans="2:13" ht="12.75" hidden="1">
      <c r="B2194" s="451"/>
      <c r="H2194" s="5">
        <f t="shared" si="182"/>
        <v>-326000</v>
      </c>
      <c r="I2194" s="20">
        <f t="shared" si="183"/>
        <v>0</v>
      </c>
      <c r="M2194" s="2">
        <v>504</v>
      </c>
    </row>
    <row r="2195" spans="2:13" ht="12.75" hidden="1">
      <c r="B2195" s="451"/>
      <c r="H2195" s="5">
        <f t="shared" si="182"/>
        <v>-326000</v>
      </c>
      <c r="I2195" s="20">
        <f t="shared" si="183"/>
        <v>0</v>
      </c>
      <c r="M2195" s="2">
        <v>504</v>
      </c>
    </row>
    <row r="2196" spans="2:13" ht="12.75" hidden="1">
      <c r="B2196" s="451"/>
      <c r="H2196" s="5">
        <f t="shared" si="182"/>
        <v>-326000</v>
      </c>
      <c r="I2196" s="20">
        <f t="shared" si="183"/>
        <v>0</v>
      </c>
      <c r="M2196" s="2">
        <v>504</v>
      </c>
    </row>
    <row r="2197" spans="2:13" ht="12.75" hidden="1">
      <c r="B2197" s="451"/>
      <c r="H2197" s="5">
        <f t="shared" si="182"/>
        <v>-326000</v>
      </c>
      <c r="I2197" s="20">
        <f t="shared" si="183"/>
        <v>0</v>
      </c>
      <c r="M2197" s="2">
        <v>504</v>
      </c>
    </row>
    <row r="2198" spans="2:13" ht="12.75" hidden="1">
      <c r="B2198" s="451"/>
      <c r="H2198" s="5">
        <f t="shared" si="182"/>
        <v>-326000</v>
      </c>
      <c r="I2198" s="20">
        <f t="shared" si="183"/>
        <v>0</v>
      </c>
      <c r="M2198" s="2">
        <v>504</v>
      </c>
    </row>
    <row r="2199" spans="2:13" ht="12.75" hidden="1">
      <c r="B2199" s="451"/>
      <c r="H2199" s="5">
        <f t="shared" si="182"/>
        <v>-326000</v>
      </c>
      <c r="I2199" s="20">
        <f t="shared" si="183"/>
        <v>0</v>
      </c>
      <c r="M2199" s="2">
        <v>504</v>
      </c>
    </row>
    <row r="2200" spans="2:13" ht="12.75" hidden="1">
      <c r="B2200" s="451"/>
      <c r="H2200" s="5">
        <f t="shared" si="182"/>
        <v>-326000</v>
      </c>
      <c r="I2200" s="20">
        <f t="shared" si="183"/>
        <v>0</v>
      </c>
      <c r="M2200" s="2">
        <v>504</v>
      </c>
    </row>
    <row r="2201" spans="2:13" ht="12.75" hidden="1">
      <c r="B2201" s="451"/>
      <c r="H2201" s="5">
        <f t="shared" si="182"/>
        <v>-326000</v>
      </c>
      <c r="I2201" s="20">
        <f t="shared" si="183"/>
        <v>0</v>
      </c>
      <c r="M2201" s="2">
        <v>504</v>
      </c>
    </row>
    <row r="2202" spans="2:13" ht="12.75" hidden="1">
      <c r="B2202" s="451"/>
      <c r="H2202" s="5">
        <f t="shared" si="182"/>
        <v>-326000</v>
      </c>
      <c r="I2202" s="20">
        <f t="shared" si="183"/>
        <v>0</v>
      </c>
      <c r="M2202" s="2">
        <v>504</v>
      </c>
    </row>
    <row r="2203" spans="2:13" ht="12.75" hidden="1">
      <c r="B2203" s="451"/>
      <c r="H2203" s="5">
        <f t="shared" si="182"/>
        <v>-326000</v>
      </c>
      <c r="I2203" s="20">
        <f t="shared" si="183"/>
        <v>0</v>
      </c>
      <c r="M2203" s="2">
        <v>504</v>
      </c>
    </row>
    <row r="2204" spans="2:13" ht="12.75" hidden="1">
      <c r="B2204" s="451"/>
      <c r="H2204" s="5">
        <f t="shared" si="182"/>
        <v>-326000</v>
      </c>
      <c r="I2204" s="20">
        <f t="shared" si="183"/>
        <v>0</v>
      </c>
      <c r="M2204" s="2">
        <v>504</v>
      </c>
    </row>
    <row r="2205" spans="2:13" ht="12.75" hidden="1">
      <c r="B2205" s="451"/>
      <c r="H2205" s="5">
        <f t="shared" si="182"/>
        <v>-326000</v>
      </c>
      <c r="I2205" s="20">
        <f t="shared" si="183"/>
        <v>0</v>
      </c>
      <c r="M2205" s="2">
        <v>504</v>
      </c>
    </row>
    <row r="2206" spans="2:13" ht="12.75" hidden="1">
      <c r="B2206" s="451"/>
      <c r="H2206" s="5">
        <f t="shared" si="182"/>
        <v>-326000</v>
      </c>
      <c r="I2206" s="20">
        <f t="shared" si="183"/>
        <v>0</v>
      </c>
      <c r="M2206" s="2">
        <v>504</v>
      </c>
    </row>
    <row r="2207" spans="2:13" ht="12.75" hidden="1">
      <c r="B2207" s="451"/>
      <c r="H2207" s="5">
        <f t="shared" si="182"/>
        <v>-326000</v>
      </c>
      <c r="I2207" s="20">
        <f t="shared" si="183"/>
        <v>0</v>
      </c>
      <c r="M2207" s="2">
        <v>504</v>
      </c>
    </row>
    <row r="2208" spans="2:13" ht="12.75" hidden="1">
      <c r="B2208" s="451"/>
      <c r="H2208" s="5">
        <f t="shared" si="182"/>
        <v>-326000</v>
      </c>
      <c r="I2208" s="20">
        <f t="shared" si="183"/>
        <v>0</v>
      </c>
      <c r="M2208" s="2">
        <v>504</v>
      </c>
    </row>
    <row r="2209" spans="2:13" ht="12.75" hidden="1">
      <c r="B2209" s="451"/>
      <c r="H2209" s="5">
        <f t="shared" si="182"/>
        <v>-326000</v>
      </c>
      <c r="I2209" s="20">
        <f t="shared" si="183"/>
        <v>0</v>
      </c>
      <c r="M2209" s="2">
        <v>504</v>
      </c>
    </row>
    <row r="2210" spans="2:13" ht="12.75" hidden="1">
      <c r="B2210" s="451"/>
      <c r="H2210" s="5">
        <f t="shared" si="182"/>
        <v>-326000</v>
      </c>
      <c r="I2210" s="20">
        <f t="shared" si="183"/>
        <v>0</v>
      </c>
      <c r="M2210" s="2">
        <v>504</v>
      </c>
    </row>
    <row r="2211" spans="2:13" ht="12.75" hidden="1">
      <c r="B2211" s="451"/>
      <c r="H2211" s="5">
        <f t="shared" si="182"/>
        <v>-326000</v>
      </c>
      <c r="I2211" s="20">
        <f t="shared" si="183"/>
        <v>0</v>
      </c>
      <c r="M2211" s="2">
        <v>504</v>
      </c>
    </row>
    <row r="2212" spans="2:13" ht="12.75" hidden="1">
      <c r="B2212" s="451"/>
      <c r="H2212" s="5">
        <f t="shared" si="182"/>
        <v>-326000</v>
      </c>
      <c r="I2212" s="20">
        <f t="shared" si="183"/>
        <v>0</v>
      </c>
      <c r="M2212" s="2">
        <v>504</v>
      </c>
    </row>
    <row r="2213" spans="2:13" ht="12.75" hidden="1">
      <c r="B2213" s="451"/>
      <c r="H2213" s="5">
        <f t="shared" si="182"/>
        <v>-326000</v>
      </c>
      <c r="I2213" s="20">
        <f t="shared" si="183"/>
        <v>0</v>
      </c>
      <c r="M2213" s="2">
        <v>504</v>
      </c>
    </row>
    <row r="2214" spans="2:13" ht="12.75" hidden="1">
      <c r="B2214" s="451"/>
      <c r="H2214" s="5">
        <f t="shared" si="182"/>
        <v>-326000</v>
      </c>
      <c r="I2214" s="20">
        <f t="shared" si="183"/>
        <v>0</v>
      </c>
      <c r="M2214" s="2">
        <v>504</v>
      </c>
    </row>
    <row r="2215" spans="2:13" ht="12.75" hidden="1">
      <c r="B2215" s="451"/>
      <c r="H2215" s="5">
        <f t="shared" si="182"/>
        <v>-326000</v>
      </c>
      <c r="I2215" s="20">
        <f t="shared" si="183"/>
        <v>0</v>
      </c>
      <c r="M2215" s="2">
        <v>504</v>
      </c>
    </row>
    <row r="2216" spans="2:13" ht="12.75" hidden="1">
      <c r="B2216" s="451"/>
      <c r="H2216" s="5">
        <f t="shared" si="182"/>
        <v>-326000</v>
      </c>
      <c r="I2216" s="20">
        <f t="shared" si="183"/>
        <v>0</v>
      </c>
      <c r="M2216" s="2">
        <v>504</v>
      </c>
    </row>
    <row r="2217" spans="1:13" s="44" customFormat="1" ht="12.75">
      <c r="A2217" s="9"/>
      <c r="B2217" s="481">
        <f>SUM(B2112)</f>
        <v>163000</v>
      </c>
      <c r="C2217" s="9" t="s">
        <v>11</v>
      </c>
      <c r="D2217" s="9"/>
      <c r="E2217" s="9"/>
      <c r="F2217" s="16"/>
      <c r="G2217" s="16"/>
      <c r="H2217" s="42">
        <v>0</v>
      </c>
      <c r="I2217" s="43">
        <f t="shared" si="183"/>
        <v>323.41269841269843</v>
      </c>
      <c r="M2217" s="2">
        <v>504</v>
      </c>
    </row>
    <row r="2218" spans="2:13" ht="12.75" hidden="1">
      <c r="B2218" s="451"/>
      <c r="H2218" s="5">
        <f t="shared" si="182"/>
        <v>0</v>
      </c>
      <c r="I2218" s="20">
        <f t="shared" si="183"/>
        <v>0</v>
      </c>
      <c r="M2218" s="2">
        <v>504</v>
      </c>
    </row>
    <row r="2219" spans="2:13" ht="12.75">
      <c r="B2219" s="451"/>
      <c r="H2219" s="5">
        <f t="shared" si="182"/>
        <v>0</v>
      </c>
      <c r="I2219" s="20">
        <f t="shared" si="183"/>
        <v>0</v>
      </c>
      <c r="M2219" s="2">
        <v>504</v>
      </c>
    </row>
    <row r="2220" spans="2:13" ht="12.75">
      <c r="B2220" s="451"/>
      <c r="H2220" s="5">
        <f t="shared" si="182"/>
        <v>0</v>
      </c>
      <c r="I2220" s="20">
        <f t="shared" si="183"/>
        <v>0</v>
      </c>
      <c r="M2220" s="2">
        <v>504</v>
      </c>
    </row>
    <row r="2221" spans="2:13" ht="12.75">
      <c r="B2221" s="451">
        <v>1500</v>
      </c>
      <c r="C2221" s="1" t="s">
        <v>38</v>
      </c>
      <c r="D2221" s="1" t="s">
        <v>341</v>
      </c>
      <c r="E2221" s="1" t="s">
        <v>52</v>
      </c>
      <c r="F2221" s="25" t="s">
        <v>896</v>
      </c>
      <c r="G2221" s="25" t="s">
        <v>14</v>
      </c>
      <c r="H2221" s="5">
        <f t="shared" si="182"/>
        <v>-1500</v>
      </c>
      <c r="I2221" s="20">
        <f t="shared" si="183"/>
        <v>2.9761904761904763</v>
      </c>
      <c r="K2221" t="s">
        <v>342</v>
      </c>
      <c r="M2221" s="2">
        <v>504</v>
      </c>
    </row>
    <row r="2222" spans="2:13" ht="12.75">
      <c r="B2222" s="451">
        <v>1400</v>
      </c>
      <c r="C2222" s="1" t="s">
        <v>38</v>
      </c>
      <c r="D2222" s="1" t="s">
        <v>341</v>
      </c>
      <c r="E2222" s="1" t="s">
        <v>52</v>
      </c>
      <c r="F2222" s="25" t="s">
        <v>896</v>
      </c>
      <c r="G2222" s="25" t="s">
        <v>19</v>
      </c>
      <c r="H2222" s="5">
        <f aca="true" t="shared" si="184" ref="H2222:H2240">H2221-B2222</f>
        <v>-2900</v>
      </c>
      <c r="I2222" s="20">
        <f aca="true" t="shared" si="185" ref="I2222:I2239">+B2222/M2222</f>
        <v>2.7777777777777777</v>
      </c>
      <c r="K2222" t="s">
        <v>342</v>
      </c>
      <c r="M2222" s="2">
        <v>504</v>
      </c>
    </row>
    <row r="2223" spans="2:13" ht="12.75">
      <c r="B2223" s="451">
        <v>1200</v>
      </c>
      <c r="C2223" s="1" t="s">
        <v>38</v>
      </c>
      <c r="D2223" s="1" t="s">
        <v>341</v>
      </c>
      <c r="E2223" s="1" t="s">
        <v>52</v>
      </c>
      <c r="F2223" s="25" t="s">
        <v>896</v>
      </c>
      <c r="G2223" s="25" t="s">
        <v>21</v>
      </c>
      <c r="H2223" s="5">
        <f t="shared" si="184"/>
        <v>-4100</v>
      </c>
      <c r="I2223" s="20">
        <f t="shared" si="185"/>
        <v>2.380952380952381</v>
      </c>
      <c r="K2223" t="s">
        <v>342</v>
      </c>
      <c r="M2223" s="2">
        <v>504</v>
      </c>
    </row>
    <row r="2224" spans="2:13" ht="12.75">
      <c r="B2224" s="451">
        <v>1300</v>
      </c>
      <c r="C2224" s="1" t="s">
        <v>38</v>
      </c>
      <c r="D2224" s="1" t="s">
        <v>341</v>
      </c>
      <c r="E2224" s="1" t="s">
        <v>52</v>
      </c>
      <c r="F2224" s="25" t="s">
        <v>896</v>
      </c>
      <c r="G2224" s="25" t="s">
        <v>25</v>
      </c>
      <c r="H2224" s="5">
        <f t="shared" si="184"/>
        <v>-5400</v>
      </c>
      <c r="I2224" s="20">
        <f t="shared" si="185"/>
        <v>2.5793650793650795</v>
      </c>
      <c r="K2224" t="s">
        <v>342</v>
      </c>
      <c r="M2224" s="2">
        <v>504</v>
      </c>
    </row>
    <row r="2225" spans="2:13" ht="12.75">
      <c r="B2225" s="451">
        <v>1600</v>
      </c>
      <c r="C2225" s="1" t="s">
        <v>38</v>
      </c>
      <c r="D2225" s="1" t="s">
        <v>341</v>
      </c>
      <c r="E2225" s="1" t="s">
        <v>52</v>
      </c>
      <c r="F2225" s="25" t="s">
        <v>896</v>
      </c>
      <c r="G2225" s="25" t="s">
        <v>27</v>
      </c>
      <c r="H2225" s="5">
        <f t="shared" si="184"/>
        <v>-7000</v>
      </c>
      <c r="I2225" s="20">
        <f t="shared" si="185"/>
        <v>3.1746031746031744</v>
      </c>
      <c r="K2225" t="s">
        <v>342</v>
      </c>
      <c r="M2225" s="2">
        <v>504</v>
      </c>
    </row>
    <row r="2226" spans="2:13" ht="12.75">
      <c r="B2226" s="451">
        <v>1000</v>
      </c>
      <c r="C2226" s="1" t="s">
        <v>38</v>
      </c>
      <c r="D2226" s="1" t="s">
        <v>341</v>
      </c>
      <c r="E2226" s="1" t="s">
        <v>52</v>
      </c>
      <c r="F2226" s="25" t="s">
        <v>896</v>
      </c>
      <c r="G2226" s="25" t="s">
        <v>71</v>
      </c>
      <c r="H2226" s="5">
        <f t="shared" si="184"/>
        <v>-8000</v>
      </c>
      <c r="I2226" s="20">
        <f t="shared" si="185"/>
        <v>1.9841269841269842</v>
      </c>
      <c r="K2226" t="s">
        <v>342</v>
      </c>
      <c r="M2226" s="2">
        <v>504</v>
      </c>
    </row>
    <row r="2227" spans="2:13" ht="12.75">
      <c r="B2227" s="451">
        <v>1500</v>
      </c>
      <c r="C2227" s="1" t="s">
        <v>38</v>
      </c>
      <c r="D2227" s="1" t="s">
        <v>341</v>
      </c>
      <c r="E2227" s="1" t="s">
        <v>52</v>
      </c>
      <c r="F2227" s="25" t="s">
        <v>896</v>
      </c>
      <c r="G2227" s="25" t="s">
        <v>73</v>
      </c>
      <c r="H2227" s="5">
        <f t="shared" si="184"/>
        <v>-9500</v>
      </c>
      <c r="I2227" s="20">
        <f t="shared" si="185"/>
        <v>2.9761904761904763</v>
      </c>
      <c r="K2227" t="s">
        <v>342</v>
      </c>
      <c r="M2227" s="2">
        <v>504</v>
      </c>
    </row>
    <row r="2228" spans="2:13" ht="12.75">
      <c r="B2228" s="451">
        <v>1300</v>
      </c>
      <c r="C2228" s="1" t="s">
        <v>38</v>
      </c>
      <c r="D2228" s="1" t="s">
        <v>341</v>
      </c>
      <c r="E2228" s="1" t="s">
        <v>52</v>
      </c>
      <c r="F2228" s="25" t="s">
        <v>896</v>
      </c>
      <c r="G2228" s="25" t="s">
        <v>89</v>
      </c>
      <c r="H2228" s="5">
        <f t="shared" si="184"/>
        <v>-10800</v>
      </c>
      <c r="I2228" s="20">
        <f t="shared" si="185"/>
        <v>2.5793650793650795</v>
      </c>
      <c r="K2228" t="s">
        <v>342</v>
      </c>
      <c r="M2228" s="2">
        <v>504</v>
      </c>
    </row>
    <row r="2229" spans="2:13" ht="12.75">
      <c r="B2229" s="451">
        <v>1400</v>
      </c>
      <c r="C2229" s="1" t="s">
        <v>38</v>
      </c>
      <c r="D2229" s="1" t="s">
        <v>341</v>
      </c>
      <c r="E2229" s="1" t="s">
        <v>52</v>
      </c>
      <c r="F2229" s="25" t="s">
        <v>896</v>
      </c>
      <c r="G2229" s="25" t="s">
        <v>90</v>
      </c>
      <c r="H2229" s="5">
        <f t="shared" si="184"/>
        <v>-12200</v>
      </c>
      <c r="I2229" s="20">
        <f t="shared" si="185"/>
        <v>2.7777777777777777</v>
      </c>
      <c r="K2229" t="s">
        <v>342</v>
      </c>
      <c r="M2229" s="2">
        <v>504</v>
      </c>
    </row>
    <row r="2230" spans="2:13" ht="12.75">
      <c r="B2230" s="451">
        <v>1500</v>
      </c>
      <c r="C2230" s="1" t="s">
        <v>38</v>
      </c>
      <c r="D2230" s="1" t="s">
        <v>341</v>
      </c>
      <c r="E2230" s="1" t="s">
        <v>52</v>
      </c>
      <c r="F2230" s="25" t="s">
        <v>896</v>
      </c>
      <c r="G2230" s="25" t="s">
        <v>91</v>
      </c>
      <c r="H2230" s="5">
        <f t="shared" si="184"/>
        <v>-13700</v>
      </c>
      <c r="I2230" s="20">
        <f t="shared" si="185"/>
        <v>2.9761904761904763</v>
      </c>
      <c r="K2230" t="s">
        <v>342</v>
      </c>
      <c r="M2230" s="2">
        <v>504</v>
      </c>
    </row>
    <row r="2231" spans="2:13" ht="12.75">
      <c r="B2231" s="451">
        <v>2500</v>
      </c>
      <c r="C2231" s="1" t="s">
        <v>1270</v>
      </c>
      <c r="D2231" s="1" t="s">
        <v>341</v>
      </c>
      <c r="E2231" s="1" t="s">
        <v>52</v>
      </c>
      <c r="F2231" s="25" t="s">
        <v>896</v>
      </c>
      <c r="G2231" s="25" t="s">
        <v>137</v>
      </c>
      <c r="H2231" s="5">
        <f t="shared" si="184"/>
        <v>-16200</v>
      </c>
      <c r="I2231" s="20">
        <f t="shared" si="185"/>
        <v>4.9603174603174605</v>
      </c>
      <c r="K2231" t="s">
        <v>342</v>
      </c>
      <c r="M2231" s="2">
        <v>504</v>
      </c>
    </row>
    <row r="2232" spans="2:13" ht="12.75">
      <c r="B2232" s="451">
        <v>800</v>
      </c>
      <c r="C2232" s="1" t="s">
        <v>38</v>
      </c>
      <c r="D2232" s="1" t="s">
        <v>341</v>
      </c>
      <c r="E2232" s="1" t="s">
        <v>52</v>
      </c>
      <c r="F2232" s="25" t="s">
        <v>896</v>
      </c>
      <c r="G2232" s="25" t="s">
        <v>137</v>
      </c>
      <c r="H2232" s="5">
        <f t="shared" si="184"/>
        <v>-17000</v>
      </c>
      <c r="I2232" s="20">
        <f t="shared" si="185"/>
        <v>1.5873015873015872</v>
      </c>
      <c r="K2232" t="s">
        <v>342</v>
      </c>
      <c r="M2232" s="2">
        <v>504</v>
      </c>
    </row>
    <row r="2233" spans="2:13" ht="12.75">
      <c r="B2233" s="451">
        <v>1500</v>
      </c>
      <c r="C2233" s="1" t="s">
        <v>38</v>
      </c>
      <c r="D2233" s="1" t="s">
        <v>341</v>
      </c>
      <c r="E2233" s="1" t="s">
        <v>52</v>
      </c>
      <c r="F2233" s="25" t="s">
        <v>896</v>
      </c>
      <c r="G2233" s="25" t="s">
        <v>123</v>
      </c>
      <c r="H2233" s="5">
        <f t="shared" si="184"/>
        <v>-18500</v>
      </c>
      <c r="I2233" s="20">
        <f t="shared" si="185"/>
        <v>2.9761904761904763</v>
      </c>
      <c r="K2233" t="s">
        <v>342</v>
      </c>
      <c r="M2233" s="2">
        <v>504</v>
      </c>
    </row>
    <row r="2234" spans="2:13" ht="12.75">
      <c r="B2234" s="451">
        <v>1400</v>
      </c>
      <c r="C2234" s="1" t="s">
        <v>38</v>
      </c>
      <c r="D2234" s="1" t="s">
        <v>341</v>
      </c>
      <c r="E2234" s="1" t="s">
        <v>52</v>
      </c>
      <c r="F2234" s="25" t="s">
        <v>896</v>
      </c>
      <c r="G2234" s="25" t="s">
        <v>224</v>
      </c>
      <c r="H2234" s="5">
        <f t="shared" si="184"/>
        <v>-19900</v>
      </c>
      <c r="I2234" s="20">
        <f t="shared" si="185"/>
        <v>2.7777777777777777</v>
      </c>
      <c r="K2234" t="s">
        <v>342</v>
      </c>
      <c r="M2234" s="2">
        <v>504</v>
      </c>
    </row>
    <row r="2235" spans="2:13" ht="12.75">
      <c r="B2235" s="451">
        <v>1300</v>
      </c>
      <c r="C2235" s="1" t="s">
        <v>38</v>
      </c>
      <c r="D2235" s="1" t="s">
        <v>341</v>
      </c>
      <c r="E2235" s="1" t="s">
        <v>52</v>
      </c>
      <c r="F2235" s="25" t="s">
        <v>896</v>
      </c>
      <c r="G2235" s="25" t="s">
        <v>227</v>
      </c>
      <c r="H2235" s="5">
        <f t="shared" si="184"/>
        <v>-21200</v>
      </c>
      <c r="I2235" s="20">
        <f t="shared" si="185"/>
        <v>2.5793650793650795</v>
      </c>
      <c r="K2235" t="s">
        <v>342</v>
      </c>
      <c r="M2235" s="2">
        <v>504</v>
      </c>
    </row>
    <row r="2236" spans="2:13" ht="12.75">
      <c r="B2236" s="451">
        <v>1200</v>
      </c>
      <c r="C2236" s="1" t="s">
        <v>38</v>
      </c>
      <c r="D2236" s="1" t="s">
        <v>341</v>
      </c>
      <c r="E2236" s="1" t="s">
        <v>52</v>
      </c>
      <c r="F2236" s="25" t="s">
        <v>896</v>
      </c>
      <c r="G2236" s="25" t="s">
        <v>230</v>
      </c>
      <c r="H2236" s="5">
        <f t="shared" si="184"/>
        <v>-22400</v>
      </c>
      <c r="I2236" s="20">
        <f t="shared" si="185"/>
        <v>2.380952380952381</v>
      </c>
      <c r="K2236" t="s">
        <v>342</v>
      </c>
      <c r="M2236" s="2">
        <v>504</v>
      </c>
    </row>
    <row r="2237" spans="2:13" ht="12.75">
      <c r="B2237" s="451">
        <v>1600</v>
      </c>
      <c r="C2237" s="1" t="s">
        <v>38</v>
      </c>
      <c r="D2237" s="1" t="s">
        <v>341</v>
      </c>
      <c r="E2237" s="1" t="s">
        <v>52</v>
      </c>
      <c r="F2237" s="25" t="s">
        <v>896</v>
      </c>
      <c r="G2237" s="25" t="s">
        <v>232</v>
      </c>
      <c r="H2237" s="5">
        <f t="shared" si="184"/>
        <v>-24000</v>
      </c>
      <c r="I2237" s="20">
        <f t="shared" si="185"/>
        <v>3.1746031746031744</v>
      </c>
      <c r="K2237" t="s">
        <v>342</v>
      </c>
      <c r="M2237" s="2">
        <v>504</v>
      </c>
    </row>
    <row r="2238" spans="2:13" ht="12.75">
      <c r="B2238" s="451">
        <v>1400</v>
      </c>
      <c r="C2238" s="1" t="s">
        <v>38</v>
      </c>
      <c r="D2238" s="1" t="s">
        <v>341</v>
      </c>
      <c r="E2238" s="1" t="s">
        <v>52</v>
      </c>
      <c r="F2238" s="25" t="s">
        <v>896</v>
      </c>
      <c r="G2238" s="25" t="s">
        <v>236</v>
      </c>
      <c r="H2238" s="5">
        <f t="shared" si="184"/>
        <v>-25400</v>
      </c>
      <c r="I2238" s="20">
        <f t="shared" si="185"/>
        <v>2.7777777777777777</v>
      </c>
      <c r="K2238" t="s">
        <v>342</v>
      </c>
      <c r="M2238" s="2">
        <v>504</v>
      </c>
    </row>
    <row r="2239" spans="2:13" ht="12.75">
      <c r="B2239" s="451">
        <v>1400</v>
      </c>
      <c r="C2239" s="1" t="s">
        <v>38</v>
      </c>
      <c r="D2239" s="1" t="s">
        <v>341</v>
      </c>
      <c r="E2239" s="1" t="s">
        <v>52</v>
      </c>
      <c r="F2239" s="25" t="s">
        <v>896</v>
      </c>
      <c r="G2239" s="25" t="s">
        <v>238</v>
      </c>
      <c r="H2239" s="5">
        <f t="shared" si="184"/>
        <v>-26800</v>
      </c>
      <c r="I2239" s="20">
        <f t="shared" si="185"/>
        <v>2.7777777777777777</v>
      </c>
      <c r="K2239" t="s">
        <v>342</v>
      </c>
      <c r="M2239" s="2">
        <v>504</v>
      </c>
    </row>
    <row r="2240" spans="2:13" ht="12.75">
      <c r="B2240" s="451">
        <v>1600</v>
      </c>
      <c r="C2240" s="1" t="s">
        <v>38</v>
      </c>
      <c r="D2240" s="1" t="s">
        <v>341</v>
      </c>
      <c r="E2240" s="1" t="s">
        <v>52</v>
      </c>
      <c r="F2240" s="25" t="s">
        <v>896</v>
      </c>
      <c r="G2240" s="25" t="s">
        <v>249</v>
      </c>
      <c r="H2240" s="5">
        <f t="shared" si="184"/>
        <v>-28400</v>
      </c>
      <c r="I2240" s="20">
        <f aca="true" t="shared" si="186" ref="I2240:I2292">+B2240/M2240</f>
        <v>3.1746031746031744</v>
      </c>
      <c r="K2240" t="s">
        <v>342</v>
      </c>
      <c r="M2240" s="2">
        <v>504</v>
      </c>
    </row>
    <row r="2241" spans="2:13" ht="12.75">
      <c r="B2241" s="451">
        <v>1300</v>
      </c>
      <c r="C2241" s="1" t="s">
        <v>38</v>
      </c>
      <c r="D2241" s="1" t="s">
        <v>341</v>
      </c>
      <c r="E2241" s="1" t="s">
        <v>52</v>
      </c>
      <c r="F2241" s="25" t="s">
        <v>896</v>
      </c>
      <c r="G2241" s="25" t="s">
        <v>307</v>
      </c>
      <c r="H2241" s="5">
        <f aca="true" t="shared" si="187" ref="H2241:H2309">H2240-B2241</f>
        <v>-29700</v>
      </c>
      <c r="I2241" s="20">
        <f t="shared" si="186"/>
        <v>2.5793650793650795</v>
      </c>
      <c r="K2241" t="s">
        <v>342</v>
      </c>
      <c r="M2241" s="2">
        <v>504</v>
      </c>
    </row>
    <row r="2242" spans="2:13" ht="12.75">
      <c r="B2242" s="451">
        <v>1400</v>
      </c>
      <c r="C2242" s="1" t="s">
        <v>38</v>
      </c>
      <c r="D2242" s="1" t="s">
        <v>341</v>
      </c>
      <c r="E2242" s="1" t="s">
        <v>52</v>
      </c>
      <c r="F2242" s="25" t="s">
        <v>896</v>
      </c>
      <c r="G2242" s="25" t="s">
        <v>309</v>
      </c>
      <c r="H2242" s="5">
        <f t="shared" si="187"/>
        <v>-31100</v>
      </c>
      <c r="I2242" s="20">
        <f t="shared" si="186"/>
        <v>2.7777777777777777</v>
      </c>
      <c r="K2242" t="s">
        <v>342</v>
      </c>
      <c r="M2242" s="2">
        <v>504</v>
      </c>
    </row>
    <row r="2243" spans="2:13" ht="12.75">
      <c r="B2243" s="451">
        <v>1600</v>
      </c>
      <c r="C2243" s="1" t="s">
        <v>38</v>
      </c>
      <c r="D2243" s="1" t="s">
        <v>341</v>
      </c>
      <c r="E2243" s="1" t="s">
        <v>52</v>
      </c>
      <c r="F2243" s="25" t="s">
        <v>896</v>
      </c>
      <c r="G2243" s="25" t="s">
        <v>313</v>
      </c>
      <c r="H2243" s="5">
        <f t="shared" si="187"/>
        <v>-32700</v>
      </c>
      <c r="I2243" s="20">
        <f t="shared" si="186"/>
        <v>3.1746031746031744</v>
      </c>
      <c r="K2243" t="s">
        <v>342</v>
      </c>
      <c r="M2243" s="2">
        <v>504</v>
      </c>
    </row>
    <row r="2244" spans="1:13" s="44" customFormat="1" ht="12.75">
      <c r="A2244" s="1"/>
      <c r="B2244" s="451">
        <v>1450</v>
      </c>
      <c r="C2244" s="1" t="s">
        <v>38</v>
      </c>
      <c r="D2244" s="1" t="s">
        <v>341</v>
      </c>
      <c r="E2244" s="1" t="s">
        <v>52</v>
      </c>
      <c r="F2244" s="25" t="s">
        <v>896</v>
      </c>
      <c r="G2244" s="25" t="s">
        <v>315</v>
      </c>
      <c r="H2244" s="5">
        <f t="shared" si="187"/>
        <v>-34150</v>
      </c>
      <c r="I2244" s="20">
        <f t="shared" si="186"/>
        <v>2.876984126984127</v>
      </c>
      <c r="J2244"/>
      <c r="K2244" t="s">
        <v>342</v>
      </c>
      <c r="L2244"/>
      <c r="M2244" s="2">
        <v>504</v>
      </c>
    </row>
    <row r="2245" spans="1:13" ht="12.75">
      <c r="A2245" s="9"/>
      <c r="B2245" s="481">
        <f>SUM(B2221:B2244)</f>
        <v>34150</v>
      </c>
      <c r="C2245" s="9"/>
      <c r="D2245" s="9"/>
      <c r="E2245" s="9" t="s">
        <v>52</v>
      </c>
      <c r="F2245" s="16"/>
      <c r="G2245" s="16"/>
      <c r="H2245" s="42">
        <v>0</v>
      </c>
      <c r="I2245" s="43">
        <f>+B2245/M2245</f>
        <v>67.7579365079365</v>
      </c>
      <c r="J2245" s="44"/>
      <c r="K2245" s="44"/>
      <c r="L2245" s="44"/>
      <c r="M2245" s="2">
        <v>504</v>
      </c>
    </row>
    <row r="2246" spans="2:13" ht="12.75">
      <c r="B2246" s="451"/>
      <c r="H2246" s="5">
        <f t="shared" si="187"/>
        <v>0</v>
      </c>
      <c r="I2246" s="20">
        <f t="shared" si="186"/>
        <v>0</v>
      </c>
      <c r="M2246" s="2">
        <v>504</v>
      </c>
    </row>
    <row r="2247" spans="2:13" ht="12.75">
      <c r="B2247" s="451"/>
      <c r="H2247" s="5">
        <f>H2246-B2247</f>
        <v>0</v>
      </c>
      <c r="I2247" s="20">
        <f aca="true" t="shared" si="188" ref="I2247:I2253">+B2247/M2247</f>
        <v>0</v>
      </c>
      <c r="M2247" s="2">
        <v>504</v>
      </c>
    </row>
    <row r="2248" spans="1:13" s="118" customFormat="1" ht="12.75">
      <c r="A2248" s="1"/>
      <c r="B2248" s="451"/>
      <c r="C2248" s="1"/>
      <c r="D2248" s="1"/>
      <c r="E2248" s="1"/>
      <c r="F2248" s="25"/>
      <c r="G2248" s="25"/>
      <c r="H2248" s="5">
        <f>H2247-B2248</f>
        <v>0</v>
      </c>
      <c r="I2248" s="20">
        <f t="shared" si="188"/>
        <v>0</v>
      </c>
      <c r="J2248"/>
      <c r="K2248"/>
      <c r="L2248"/>
      <c r="M2248" s="2">
        <v>504</v>
      </c>
    </row>
    <row r="2249" spans="1:13" s="44" customFormat="1" ht="12.75">
      <c r="A2249" s="46"/>
      <c r="B2249" s="450">
        <v>800000</v>
      </c>
      <c r="C2249" s="99" t="s">
        <v>342</v>
      </c>
      <c r="D2249" s="47" t="s">
        <v>341</v>
      </c>
      <c r="E2249" s="114" t="s">
        <v>1036</v>
      </c>
      <c r="F2249" s="114"/>
      <c r="G2249" s="114" t="s">
        <v>71</v>
      </c>
      <c r="H2249" s="5">
        <f>H2248-B2249</f>
        <v>-800000</v>
      </c>
      <c r="I2249" s="20">
        <f t="shared" si="188"/>
        <v>1587.3015873015872</v>
      </c>
      <c r="J2249" s="82"/>
      <c r="K2249" s="49"/>
      <c r="L2249" s="49"/>
      <c r="M2249" s="2">
        <v>504</v>
      </c>
    </row>
    <row r="2250" spans="1:13" ht="12.75">
      <c r="A2250" s="65"/>
      <c r="B2250" s="481">
        <f>SUM(B2249)</f>
        <v>800000</v>
      </c>
      <c r="C2250" s="65" t="s">
        <v>484</v>
      </c>
      <c r="D2250" s="115"/>
      <c r="E2250" s="116"/>
      <c r="F2250" s="116"/>
      <c r="G2250" s="116"/>
      <c r="H2250" s="42">
        <v>0</v>
      </c>
      <c r="I2250" s="43">
        <f t="shared" si="188"/>
        <v>1587.3015873015872</v>
      </c>
      <c r="J2250" s="118"/>
      <c r="K2250" s="118"/>
      <c r="L2250" s="118"/>
      <c r="M2250" s="2">
        <v>504</v>
      </c>
    </row>
    <row r="2251" spans="8:13" ht="12.75">
      <c r="H2251" s="5">
        <f>H2250-B2251</f>
        <v>0</v>
      </c>
      <c r="I2251" s="20">
        <f t="shared" si="188"/>
        <v>0</v>
      </c>
      <c r="M2251" s="2">
        <v>504</v>
      </c>
    </row>
    <row r="2252" spans="8:13" ht="12.75">
      <c r="H2252" s="5">
        <f>H2251-B2252</f>
        <v>0</v>
      </c>
      <c r="I2252" s="20">
        <f t="shared" si="188"/>
        <v>0</v>
      </c>
      <c r="M2252" s="2">
        <v>504</v>
      </c>
    </row>
    <row r="2253" spans="8:13" ht="12.75">
      <c r="H2253" s="5">
        <f>H2252-B2253</f>
        <v>0</v>
      </c>
      <c r="I2253" s="20">
        <f t="shared" si="188"/>
        <v>0</v>
      </c>
      <c r="M2253" s="2">
        <v>504</v>
      </c>
    </row>
    <row r="2254" spans="8:13" ht="12.75" hidden="1">
      <c r="H2254" s="5">
        <f t="shared" si="187"/>
        <v>0</v>
      </c>
      <c r="I2254" s="20">
        <f t="shared" si="186"/>
        <v>0</v>
      </c>
      <c r="M2254" s="2">
        <v>504</v>
      </c>
    </row>
    <row r="2255" spans="8:13" ht="12.75" hidden="1">
      <c r="H2255" s="5">
        <f t="shared" si="187"/>
        <v>0</v>
      </c>
      <c r="I2255" s="20">
        <f t="shared" si="186"/>
        <v>0</v>
      </c>
      <c r="M2255" s="2">
        <v>504</v>
      </c>
    </row>
    <row r="2256" spans="8:13" ht="12.75" hidden="1">
      <c r="H2256" s="5">
        <f t="shared" si="187"/>
        <v>0</v>
      </c>
      <c r="I2256" s="20">
        <f t="shared" si="186"/>
        <v>0</v>
      </c>
      <c r="M2256" s="2">
        <v>504</v>
      </c>
    </row>
    <row r="2257" spans="8:13" ht="12.75" hidden="1">
      <c r="H2257" s="5">
        <f t="shared" si="187"/>
        <v>0</v>
      </c>
      <c r="I2257" s="20">
        <f t="shared" si="186"/>
        <v>0</v>
      </c>
      <c r="M2257" s="2">
        <v>504</v>
      </c>
    </row>
    <row r="2258" spans="1:13" s="49" customFormat="1" ht="12.75">
      <c r="A2258" s="1"/>
      <c r="B2258" s="5"/>
      <c r="C2258" s="1"/>
      <c r="D2258" s="1"/>
      <c r="E2258" s="1"/>
      <c r="F2258" s="25"/>
      <c r="G2258" s="25"/>
      <c r="H2258" s="5">
        <f t="shared" si="187"/>
        <v>0</v>
      </c>
      <c r="I2258" s="20">
        <f t="shared" si="186"/>
        <v>0</v>
      </c>
      <c r="J2258"/>
      <c r="K2258"/>
      <c r="L2258"/>
      <c r="M2258" s="2">
        <v>504</v>
      </c>
    </row>
    <row r="2259" spans="1:13" ht="13.5" thickBot="1">
      <c r="A2259" s="32"/>
      <c r="B2259" s="109">
        <f>+B2328+B2402+B2433+B2468+B2473+B2480+B2495</f>
        <v>1519811</v>
      </c>
      <c r="C2259" s="32"/>
      <c r="D2259" s="31" t="s">
        <v>339</v>
      </c>
      <c r="E2259" s="125"/>
      <c r="F2259" s="125"/>
      <c r="G2259" s="34"/>
      <c r="H2259" s="126"/>
      <c r="I2259" s="127">
        <f t="shared" si="186"/>
        <v>3015.498015873016</v>
      </c>
      <c r="J2259" s="128"/>
      <c r="K2259" s="128"/>
      <c r="L2259" s="128"/>
      <c r="M2259" s="2">
        <v>504</v>
      </c>
    </row>
    <row r="2260" spans="8:13" ht="12.75">
      <c r="H2260" s="5">
        <f>H2259-B2260</f>
        <v>0</v>
      </c>
      <c r="I2260" s="20">
        <f>+B2260/M2260</f>
        <v>0</v>
      </c>
      <c r="M2260" s="2">
        <v>504</v>
      </c>
    </row>
    <row r="2261" spans="8:13" ht="12.75">
      <c r="H2261" s="5">
        <f>H2260-B2261</f>
        <v>0</v>
      </c>
      <c r="I2261" s="20">
        <f>+B2261/M2261</f>
        <v>0</v>
      </c>
      <c r="M2261" s="2">
        <v>504</v>
      </c>
    </row>
    <row r="2262" spans="2:13" ht="12.75">
      <c r="B2262" s="492">
        <v>2500</v>
      </c>
      <c r="C2262" s="1" t="s">
        <v>11</v>
      </c>
      <c r="D2262" s="10" t="s">
        <v>339</v>
      </c>
      <c r="E2262" s="1" t="s">
        <v>897</v>
      </c>
      <c r="F2262" s="25" t="s">
        <v>898</v>
      </c>
      <c r="G2262" s="39" t="s">
        <v>14</v>
      </c>
      <c r="H2262" s="5">
        <f t="shared" si="187"/>
        <v>-2500</v>
      </c>
      <c r="I2262" s="20">
        <f t="shared" si="186"/>
        <v>4.9603174603174605</v>
      </c>
      <c r="K2262" t="s">
        <v>11</v>
      </c>
      <c r="M2262" s="2">
        <v>504</v>
      </c>
    </row>
    <row r="2263" spans="2:13" ht="12.75">
      <c r="B2263" s="490">
        <v>5000</v>
      </c>
      <c r="C2263" s="1" t="s">
        <v>11</v>
      </c>
      <c r="D2263" s="10" t="s">
        <v>339</v>
      </c>
      <c r="E2263" s="1" t="s">
        <v>897</v>
      </c>
      <c r="F2263" s="25" t="s">
        <v>899</v>
      </c>
      <c r="G2263" s="25" t="s">
        <v>19</v>
      </c>
      <c r="H2263" s="5">
        <f t="shared" si="187"/>
        <v>-7500</v>
      </c>
      <c r="I2263" s="20">
        <f t="shared" si="186"/>
        <v>9.920634920634921</v>
      </c>
      <c r="K2263" t="s">
        <v>11</v>
      </c>
      <c r="M2263" s="2">
        <v>504</v>
      </c>
    </row>
    <row r="2264" spans="2:13" ht="12.75">
      <c r="B2264" s="490">
        <v>2500</v>
      </c>
      <c r="C2264" s="1" t="s">
        <v>11</v>
      </c>
      <c r="D2264" s="10" t="s">
        <v>339</v>
      </c>
      <c r="E2264" s="1" t="s">
        <v>897</v>
      </c>
      <c r="F2264" s="25" t="s">
        <v>900</v>
      </c>
      <c r="G2264" s="25" t="s">
        <v>21</v>
      </c>
      <c r="H2264" s="5">
        <f t="shared" si="187"/>
        <v>-10000</v>
      </c>
      <c r="I2264" s="20">
        <f t="shared" si="186"/>
        <v>4.9603174603174605</v>
      </c>
      <c r="K2264" t="s">
        <v>11</v>
      </c>
      <c r="M2264" s="2">
        <v>504</v>
      </c>
    </row>
    <row r="2265" spans="2:13" ht="12.75">
      <c r="B2265" s="490">
        <v>2500</v>
      </c>
      <c r="C2265" s="1" t="s">
        <v>11</v>
      </c>
      <c r="D2265" s="10" t="s">
        <v>339</v>
      </c>
      <c r="E2265" s="1" t="s">
        <v>897</v>
      </c>
      <c r="F2265" s="25" t="s">
        <v>901</v>
      </c>
      <c r="G2265" s="25" t="s">
        <v>25</v>
      </c>
      <c r="H2265" s="5">
        <f t="shared" si="187"/>
        <v>-12500</v>
      </c>
      <c r="I2265" s="20">
        <f t="shared" si="186"/>
        <v>4.9603174603174605</v>
      </c>
      <c r="K2265" t="s">
        <v>11</v>
      </c>
      <c r="M2265" s="2">
        <v>504</v>
      </c>
    </row>
    <row r="2266" spans="2:13" ht="12.75">
      <c r="B2266" s="490">
        <v>2500</v>
      </c>
      <c r="C2266" s="1" t="s">
        <v>11</v>
      </c>
      <c r="D2266" s="1" t="s">
        <v>339</v>
      </c>
      <c r="E2266" s="1" t="s">
        <v>897</v>
      </c>
      <c r="F2266" s="41" t="s">
        <v>902</v>
      </c>
      <c r="G2266" s="25" t="s">
        <v>27</v>
      </c>
      <c r="H2266" s="5">
        <f t="shared" si="187"/>
        <v>-15000</v>
      </c>
      <c r="I2266" s="20">
        <f t="shared" si="186"/>
        <v>4.9603174603174605</v>
      </c>
      <c r="K2266" t="s">
        <v>11</v>
      </c>
      <c r="M2266" s="2">
        <v>504</v>
      </c>
    </row>
    <row r="2267" spans="2:13" ht="12.75">
      <c r="B2267" s="490">
        <v>2500</v>
      </c>
      <c r="C2267" s="1" t="s">
        <v>11</v>
      </c>
      <c r="D2267" s="1" t="s">
        <v>339</v>
      </c>
      <c r="E2267" s="1" t="s">
        <v>897</v>
      </c>
      <c r="F2267" s="41" t="s">
        <v>903</v>
      </c>
      <c r="G2267" s="25" t="s">
        <v>71</v>
      </c>
      <c r="H2267" s="5">
        <f t="shared" si="187"/>
        <v>-17500</v>
      </c>
      <c r="I2267" s="20">
        <f t="shared" si="186"/>
        <v>4.9603174603174605</v>
      </c>
      <c r="K2267" t="s">
        <v>11</v>
      </c>
      <c r="M2267" s="2">
        <v>504</v>
      </c>
    </row>
    <row r="2268" spans="2:13" ht="12.75">
      <c r="B2268" s="490">
        <v>5000</v>
      </c>
      <c r="C2268" s="1" t="s">
        <v>11</v>
      </c>
      <c r="D2268" s="1" t="s">
        <v>339</v>
      </c>
      <c r="E2268" s="1" t="s">
        <v>897</v>
      </c>
      <c r="F2268" s="41" t="s">
        <v>904</v>
      </c>
      <c r="G2268" s="25" t="s">
        <v>73</v>
      </c>
      <c r="H2268" s="5">
        <f t="shared" si="187"/>
        <v>-22500</v>
      </c>
      <c r="I2268" s="20">
        <f t="shared" si="186"/>
        <v>9.920634920634921</v>
      </c>
      <c r="K2268" t="s">
        <v>11</v>
      </c>
      <c r="M2268" s="2">
        <v>504</v>
      </c>
    </row>
    <row r="2269" spans="2:13" ht="12.75">
      <c r="B2269" s="490">
        <v>2500</v>
      </c>
      <c r="C2269" s="1" t="s">
        <v>11</v>
      </c>
      <c r="D2269" s="1" t="s">
        <v>339</v>
      </c>
      <c r="E2269" s="1" t="s">
        <v>897</v>
      </c>
      <c r="F2269" s="41" t="s">
        <v>905</v>
      </c>
      <c r="G2269" s="25" t="s">
        <v>89</v>
      </c>
      <c r="H2269" s="5">
        <f t="shared" si="187"/>
        <v>-25000</v>
      </c>
      <c r="I2269" s="20">
        <f t="shared" si="186"/>
        <v>4.9603174603174605</v>
      </c>
      <c r="K2269" t="s">
        <v>11</v>
      </c>
      <c r="M2269" s="2">
        <v>504</v>
      </c>
    </row>
    <row r="2270" spans="2:13" ht="12.75">
      <c r="B2270" s="490">
        <v>2500</v>
      </c>
      <c r="C2270" s="1" t="s">
        <v>11</v>
      </c>
      <c r="D2270" s="1" t="s">
        <v>339</v>
      </c>
      <c r="E2270" s="1" t="s">
        <v>897</v>
      </c>
      <c r="F2270" s="25" t="s">
        <v>906</v>
      </c>
      <c r="G2270" s="25" t="s">
        <v>90</v>
      </c>
      <c r="H2270" s="5">
        <f t="shared" si="187"/>
        <v>-27500</v>
      </c>
      <c r="I2270" s="20">
        <f t="shared" si="186"/>
        <v>4.9603174603174605</v>
      </c>
      <c r="K2270" t="s">
        <v>11</v>
      </c>
      <c r="M2270" s="2">
        <v>504</v>
      </c>
    </row>
    <row r="2271" spans="2:13" ht="12.75">
      <c r="B2271" s="490">
        <v>2500</v>
      </c>
      <c r="C2271" s="1" t="s">
        <v>11</v>
      </c>
      <c r="D2271" s="1" t="s">
        <v>339</v>
      </c>
      <c r="E2271" s="1" t="s">
        <v>897</v>
      </c>
      <c r="F2271" s="25" t="s">
        <v>907</v>
      </c>
      <c r="G2271" s="25" t="s">
        <v>91</v>
      </c>
      <c r="H2271" s="5">
        <f t="shared" si="187"/>
        <v>-30000</v>
      </c>
      <c r="I2271" s="20">
        <f t="shared" si="186"/>
        <v>4.9603174603174605</v>
      </c>
      <c r="K2271" t="s">
        <v>11</v>
      </c>
      <c r="M2271" s="2">
        <v>504</v>
      </c>
    </row>
    <row r="2272" spans="2:13" ht="12.75">
      <c r="B2272" s="490">
        <v>2500</v>
      </c>
      <c r="C2272" s="1" t="s">
        <v>11</v>
      </c>
      <c r="D2272" s="1" t="s">
        <v>339</v>
      </c>
      <c r="E2272" s="1" t="s">
        <v>897</v>
      </c>
      <c r="F2272" s="25" t="s">
        <v>908</v>
      </c>
      <c r="G2272" s="25" t="s">
        <v>137</v>
      </c>
      <c r="H2272" s="5">
        <f t="shared" si="187"/>
        <v>-32500</v>
      </c>
      <c r="I2272" s="20">
        <f t="shared" si="186"/>
        <v>4.9603174603174605</v>
      </c>
      <c r="K2272" t="s">
        <v>11</v>
      </c>
      <c r="M2272" s="2">
        <v>504</v>
      </c>
    </row>
    <row r="2273" spans="2:13" ht="12.75">
      <c r="B2273" s="490">
        <v>2500</v>
      </c>
      <c r="C2273" s="1" t="s">
        <v>11</v>
      </c>
      <c r="D2273" s="1" t="s">
        <v>339</v>
      </c>
      <c r="E2273" s="1" t="s">
        <v>897</v>
      </c>
      <c r="F2273" s="25" t="s">
        <v>909</v>
      </c>
      <c r="G2273" s="25" t="s">
        <v>92</v>
      </c>
      <c r="H2273" s="5">
        <f t="shared" si="187"/>
        <v>-35000</v>
      </c>
      <c r="I2273" s="20">
        <f t="shared" si="186"/>
        <v>4.9603174603174605</v>
      </c>
      <c r="K2273" t="s">
        <v>11</v>
      </c>
      <c r="M2273" s="2">
        <v>504</v>
      </c>
    </row>
    <row r="2274" spans="2:13" ht="12.75">
      <c r="B2274" s="490">
        <v>5000</v>
      </c>
      <c r="C2274" s="1" t="s">
        <v>11</v>
      </c>
      <c r="D2274" s="10" t="s">
        <v>339</v>
      </c>
      <c r="E2274" s="66" t="s">
        <v>910</v>
      </c>
      <c r="F2274" s="25" t="s">
        <v>746</v>
      </c>
      <c r="G2274" s="39" t="s">
        <v>14</v>
      </c>
      <c r="H2274" s="5">
        <f t="shared" si="187"/>
        <v>-40000</v>
      </c>
      <c r="I2274" s="20">
        <f t="shared" si="186"/>
        <v>9.920634920634921</v>
      </c>
      <c r="J2274" s="50"/>
      <c r="K2274" t="s">
        <v>11</v>
      </c>
      <c r="L2274" s="50"/>
      <c r="M2274" s="2">
        <v>504</v>
      </c>
    </row>
    <row r="2275" spans="2:13" ht="12.75">
      <c r="B2275" s="490">
        <v>5000</v>
      </c>
      <c r="C2275" s="1" t="s">
        <v>11</v>
      </c>
      <c r="D2275" s="10" t="s">
        <v>339</v>
      </c>
      <c r="E2275" s="1" t="s">
        <v>910</v>
      </c>
      <c r="F2275" s="25" t="s">
        <v>747</v>
      </c>
      <c r="G2275" s="25" t="s">
        <v>19</v>
      </c>
      <c r="H2275" s="5">
        <f t="shared" si="187"/>
        <v>-45000</v>
      </c>
      <c r="I2275" s="20">
        <f t="shared" si="186"/>
        <v>9.920634920634921</v>
      </c>
      <c r="K2275" t="s">
        <v>11</v>
      </c>
      <c r="M2275" s="2">
        <v>504</v>
      </c>
    </row>
    <row r="2276" spans="2:13" ht="12.75">
      <c r="B2276" s="490">
        <v>5000</v>
      </c>
      <c r="C2276" s="1" t="s">
        <v>11</v>
      </c>
      <c r="D2276" s="10" t="s">
        <v>339</v>
      </c>
      <c r="E2276" s="1" t="s">
        <v>910</v>
      </c>
      <c r="F2276" s="25" t="s">
        <v>748</v>
      </c>
      <c r="G2276" s="25" t="s">
        <v>21</v>
      </c>
      <c r="H2276" s="5">
        <f t="shared" si="187"/>
        <v>-50000</v>
      </c>
      <c r="I2276" s="20">
        <f t="shared" si="186"/>
        <v>9.920634920634921</v>
      </c>
      <c r="K2276" t="s">
        <v>11</v>
      </c>
      <c r="M2276" s="2">
        <v>504</v>
      </c>
    </row>
    <row r="2277" spans="2:13" ht="12.75">
      <c r="B2277" s="490">
        <v>5000</v>
      </c>
      <c r="C2277" s="1" t="s">
        <v>11</v>
      </c>
      <c r="D2277" s="10" t="s">
        <v>339</v>
      </c>
      <c r="E2277" s="1" t="s">
        <v>910</v>
      </c>
      <c r="F2277" s="41" t="s">
        <v>911</v>
      </c>
      <c r="G2277" s="25" t="s">
        <v>25</v>
      </c>
      <c r="H2277" s="5">
        <f t="shared" si="187"/>
        <v>-55000</v>
      </c>
      <c r="I2277" s="20">
        <f t="shared" si="186"/>
        <v>9.920634920634921</v>
      </c>
      <c r="K2277" t="s">
        <v>11</v>
      </c>
      <c r="M2277" s="2">
        <v>504</v>
      </c>
    </row>
    <row r="2278" spans="2:13" ht="12.75">
      <c r="B2278" s="490">
        <v>5000</v>
      </c>
      <c r="C2278" s="1" t="s">
        <v>11</v>
      </c>
      <c r="D2278" s="1" t="s">
        <v>339</v>
      </c>
      <c r="E2278" s="1" t="s">
        <v>910</v>
      </c>
      <c r="F2278" s="41" t="s">
        <v>912</v>
      </c>
      <c r="G2278" s="25" t="s">
        <v>27</v>
      </c>
      <c r="H2278" s="5">
        <f t="shared" si="187"/>
        <v>-60000</v>
      </c>
      <c r="I2278" s="20">
        <f t="shared" si="186"/>
        <v>9.920634920634921</v>
      </c>
      <c r="K2278" t="s">
        <v>11</v>
      </c>
      <c r="M2278" s="2">
        <v>504</v>
      </c>
    </row>
    <row r="2279" spans="2:13" ht="12.75">
      <c r="B2279" s="490">
        <v>5000</v>
      </c>
      <c r="C2279" s="1" t="s">
        <v>11</v>
      </c>
      <c r="D2279" s="1" t="s">
        <v>339</v>
      </c>
      <c r="E2279" s="1" t="s">
        <v>910</v>
      </c>
      <c r="F2279" s="41" t="s">
        <v>913</v>
      </c>
      <c r="G2279" s="25" t="s">
        <v>71</v>
      </c>
      <c r="H2279" s="5">
        <f t="shared" si="187"/>
        <v>-65000</v>
      </c>
      <c r="I2279" s="20">
        <f t="shared" si="186"/>
        <v>9.920634920634921</v>
      </c>
      <c r="K2279" t="s">
        <v>11</v>
      </c>
      <c r="M2279" s="2">
        <v>504</v>
      </c>
    </row>
    <row r="2280" spans="2:13" ht="12.75">
      <c r="B2280" s="490">
        <v>2500</v>
      </c>
      <c r="C2280" s="1" t="s">
        <v>11</v>
      </c>
      <c r="D2280" s="1" t="s">
        <v>339</v>
      </c>
      <c r="E2280" s="1" t="s">
        <v>910</v>
      </c>
      <c r="F2280" s="41" t="s">
        <v>914</v>
      </c>
      <c r="G2280" s="25" t="s">
        <v>118</v>
      </c>
      <c r="H2280" s="5">
        <f t="shared" si="187"/>
        <v>-67500</v>
      </c>
      <c r="I2280" s="20">
        <f t="shared" si="186"/>
        <v>4.9603174603174605</v>
      </c>
      <c r="K2280" t="s">
        <v>11</v>
      </c>
      <c r="M2280" s="2">
        <v>504</v>
      </c>
    </row>
    <row r="2281" spans="2:13" ht="12.75">
      <c r="B2281" s="490">
        <v>5000</v>
      </c>
      <c r="C2281" s="1" t="s">
        <v>11</v>
      </c>
      <c r="D2281" s="1" t="s">
        <v>339</v>
      </c>
      <c r="E2281" s="1" t="s">
        <v>910</v>
      </c>
      <c r="F2281" s="41" t="s">
        <v>915</v>
      </c>
      <c r="G2281" s="25" t="s">
        <v>73</v>
      </c>
      <c r="H2281" s="5">
        <f t="shared" si="187"/>
        <v>-72500</v>
      </c>
      <c r="I2281" s="20">
        <f t="shared" si="186"/>
        <v>9.920634920634921</v>
      </c>
      <c r="K2281" t="s">
        <v>11</v>
      </c>
      <c r="M2281" s="2">
        <v>504</v>
      </c>
    </row>
    <row r="2282" spans="2:13" ht="12.75">
      <c r="B2282" s="490">
        <v>5000</v>
      </c>
      <c r="C2282" s="1" t="s">
        <v>11</v>
      </c>
      <c r="D2282" s="1" t="s">
        <v>339</v>
      </c>
      <c r="E2282" s="1" t="s">
        <v>910</v>
      </c>
      <c r="F2282" s="41" t="s">
        <v>916</v>
      </c>
      <c r="G2282" s="25" t="s">
        <v>89</v>
      </c>
      <c r="H2282" s="5">
        <f t="shared" si="187"/>
        <v>-77500</v>
      </c>
      <c r="I2282" s="20">
        <f t="shared" si="186"/>
        <v>9.920634920634921</v>
      </c>
      <c r="K2282" t="s">
        <v>11</v>
      </c>
      <c r="M2282" s="2">
        <v>504</v>
      </c>
    </row>
    <row r="2283" spans="2:13" ht="12.75">
      <c r="B2283" s="490">
        <v>5000</v>
      </c>
      <c r="C2283" s="1" t="s">
        <v>11</v>
      </c>
      <c r="D2283" s="1" t="s">
        <v>339</v>
      </c>
      <c r="E2283" s="1" t="s">
        <v>910</v>
      </c>
      <c r="F2283" s="25" t="s">
        <v>917</v>
      </c>
      <c r="G2283" s="25" t="s">
        <v>90</v>
      </c>
      <c r="H2283" s="5">
        <f t="shared" si="187"/>
        <v>-82500</v>
      </c>
      <c r="I2283" s="20">
        <f t="shared" si="186"/>
        <v>9.920634920634921</v>
      </c>
      <c r="K2283" t="s">
        <v>11</v>
      </c>
      <c r="M2283" s="2">
        <v>504</v>
      </c>
    </row>
    <row r="2284" spans="2:13" ht="12.75">
      <c r="B2284" s="490">
        <v>5000</v>
      </c>
      <c r="C2284" s="1" t="s">
        <v>11</v>
      </c>
      <c r="D2284" s="1" t="s">
        <v>339</v>
      </c>
      <c r="E2284" s="1" t="s">
        <v>910</v>
      </c>
      <c r="F2284" s="41" t="s">
        <v>756</v>
      </c>
      <c r="G2284" s="25" t="s">
        <v>91</v>
      </c>
      <c r="H2284" s="5">
        <f t="shared" si="187"/>
        <v>-87500</v>
      </c>
      <c r="I2284" s="20">
        <f t="shared" si="186"/>
        <v>9.920634920634921</v>
      </c>
      <c r="K2284" t="s">
        <v>11</v>
      </c>
      <c r="M2284" s="2">
        <v>504</v>
      </c>
    </row>
    <row r="2285" spans="2:13" ht="12.75">
      <c r="B2285" s="490">
        <v>5000</v>
      </c>
      <c r="C2285" s="1" t="s">
        <v>11</v>
      </c>
      <c r="D2285" s="1" t="s">
        <v>339</v>
      </c>
      <c r="E2285" s="1" t="s">
        <v>910</v>
      </c>
      <c r="F2285" s="25" t="s">
        <v>757</v>
      </c>
      <c r="G2285" s="25" t="s">
        <v>137</v>
      </c>
      <c r="H2285" s="5">
        <f t="shared" si="187"/>
        <v>-92500</v>
      </c>
      <c r="I2285" s="20">
        <f t="shared" si="186"/>
        <v>9.920634920634921</v>
      </c>
      <c r="K2285" t="s">
        <v>11</v>
      </c>
      <c r="M2285" s="2">
        <v>504</v>
      </c>
    </row>
    <row r="2286" spans="2:13" ht="12.75">
      <c r="B2286" s="490">
        <v>5000</v>
      </c>
      <c r="C2286" s="1" t="s">
        <v>11</v>
      </c>
      <c r="D2286" s="1" t="s">
        <v>339</v>
      </c>
      <c r="E2286" s="1" t="s">
        <v>910</v>
      </c>
      <c r="F2286" s="25" t="s">
        <v>918</v>
      </c>
      <c r="G2286" s="25" t="s">
        <v>92</v>
      </c>
      <c r="H2286" s="5">
        <f t="shared" si="187"/>
        <v>-97500</v>
      </c>
      <c r="I2286" s="20">
        <f t="shared" si="186"/>
        <v>9.920634920634921</v>
      </c>
      <c r="K2286" t="s">
        <v>11</v>
      </c>
      <c r="M2286" s="2">
        <v>504</v>
      </c>
    </row>
    <row r="2287" spans="2:13" ht="12.75">
      <c r="B2287" s="490">
        <v>2000</v>
      </c>
      <c r="C2287" s="1" t="s">
        <v>11</v>
      </c>
      <c r="D2287" s="1" t="s">
        <v>339</v>
      </c>
      <c r="E2287" s="1" t="s">
        <v>910</v>
      </c>
      <c r="F2287" s="25" t="s">
        <v>919</v>
      </c>
      <c r="G2287" s="25" t="s">
        <v>198</v>
      </c>
      <c r="H2287" s="5">
        <f t="shared" si="187"/>
        <v>-99500</v>
      </c>
      <c r="I2287" s="20">
        <f t="shared" si="186"/>
        <v>3.9682539682539684</v>
      </c>
      <c r="K2287" t="s">
        <v>11</v>
      </c>
      <c r="M2287" s="2">
        <v>504</v>
      </c>
    </row>
    <row r="2288" spans="2:13" ht="12.75">
      <c r="B2288" s="490">
        <v>5000</v>
      </c>
      <c r="C2288" s="1" t="s">
        <v>11</v>
      </c>
      <c r="D2288" s="1" t="s">
        <v>339</v>
      </c>
      <c r="E2288" s="1" t="s">
        <v>910</v>
      </c>
      <c r="F2288" s="25" t="s">
        <v>920</v>
      </c>
      <c r="G2288" s="25" t="s">
        <v>123</v>
      </c>
      <c r="H2288" s="5">
        <f t="shared" si="187"/>
        <v>-104500</v>
      </c>
      <c r="I2288" s="20">
        <f t="shared" si="186"/>
        <v>9.920634920634921</v>
      </c>
      <c r="K2288" t="s">
        <v>11</v>
      </c>
      <c r="M2288" s="2">
        <v>504</v>
      </c>
    </row>
    <row r="2289" spans="2:13" ht="12.75">
      <c r="B2289" s="490">
        <v>5000</v>
      </c>
      <c r="C2289" s="1" t="s">
        <v>11</v>
      </c>
      <c r="D2289" s="1" t="s">
        <v>339</v>
      </c>
      <c r="E2289" s="1" t="s">
        <v>910</v>
      </c>
      <c r="F2289" s="25" t="s">
        <v>921</v>
      </c>
      <c r="G2289" s="25" t="s">
        <v>224</v>
      </c>
      <c r="H2289" s="5">
        <f t="shared" si="187"/>
        <v>-109500</v>
      </c>
      <c r="I2289" s="20">
        <f t="shared" si="186"/>
        <v>9.920634920634921</v>
      </c>
      <c r="K2289" t="s">
        <v>11</v>
      </c>
      <c r="M2289" s="2">
        <v>504</v>
      </c>
    </row>
    <row r="2290" spans="2:13" ht="12.75">
      <c r="B2290" s="490">
        <v>5000</v>
      </c>
      <c r="C2290" s="1" t="s">
        <v>11</v>
      </c>
      <c r="D2290" s="1" t="s">
        <v>339</v>
      </c>
      <c r="E2290" s="1" t="s">
        <v>910</v>
      </c>
      <c r="F2290" s="41" t="s">
        <v>761</v>
      </c>
      <c r="G2290" s="25" t="s">
        <v>227</v>
      </c>
      <c r="H2290" s="5">
        <f t="shared" si="187"/>
        <v>-114500</v>
      </c>
      <c r="I2290" s="20">
        <f t="shared" si="186"/>
        <v>9.920634920634921</v>
      </c>
      <c r="K2290" t="s">
        <v>11</v>
      </c>
      <c r="M2290" s="2">
        <v>504</v>
      </c>
    </row>
    <row r="2291" spans="2:13" ht="12.75">
      <c r="B2291" s="490">
        <v>5000</v>
      </c>
      <c r="C2291" s="1" t="s">
        <v>11</v>
      </c>
      <c r="D2291" s="1" t="s">
        <v>339</v>
      </c>
      <c r="E2291" s="1" t="s">
        <v>910</v>
      </c>
      <c r="F2291" s="41" t="s">
        <v>762</v>
      </c>
      <c r="G2291" s="25" t="s">
        <v>230</v>
      </c>
      <c r="H2291" s="5">
        <f t="shared" si="187"/>
        <v>-119500</v>
      </c>
      <c r="I2291" s="20">
        <f t="shared" si="186"/>
        <v>9.920634920634921</v>
      </c>
      <c r="K2291" t="s">
        <v>11</v>
      </c>
      <c r="M2291" s="2">
        <v>504</v>
      </c>
    </row>
    <row r="2292" spans="2:13" ht="12.75">
      <c r="B2292" s="490">
        <v>5000</v>
      </c>
      <c r="C2292" s="1" t="s">
        <v>11</v>
      </c>
      <c r="D2292" s="1" t="s">
        <v>339</v>
      </c>
      <c r="E2292" s="1" t="s">
        <v>910</v>
      </c>
      <c r="F2292" s="41" t="s">
        <v>922</v>
      </c>
      <c r="G2292" s="25" t="s">
        <v>232</v>
      </c>
      <c r="H2292" s="5">
        <f t="shared" si="187"/>
        <v>-124500</v>
      </c>
      <c r="I2292" s="20">
        <f t="shared" si="186"/>
        <v>9.920634920634921</v>
      </c>
      <c r="K2292" t="s">
        <v>11</v>
      </c>
      <c r="M2292" s="2">
        <v>504</v>
      </c>
    </row>
    <row r="2293" spans="2:13" ht="12.75">
      <c r="B2293" s="490">
        <v>10000</v>
      </c>
      <c r="C2293" s="1" t="s">
        <v>11</v>
      </c>
      <c r="D2293" s="1" t="s">
        <v>339</v>
      </c>
      <c r="E2293" s="1" t="s">
        <v>910</v>
      </c>
      <c r="F2293" s="41" t="s">
        <v>923</v>
      </c>
      <c r="G2293" s="25" t="s">
        <v>234</v>
      </c>
      <c r="H2293" s="5">
        <f t="shared" si="187"/>
        <v>-134500</v>
      </c>
      <c r="I2293" s="20">
        <v>20</v>
      </c>
      <c r="K2293" t="s">
        <v>11</v>
      </c>
      <c r="M2293" s="2">
        <v>504</v>
      </c>
    </row>
    <row r="2294" spans="2:13" ht="12.75">
      <c r="B2294" s="490">
        <v>2500</v>
      </c>
      <c r="C2294" s="1" t="s">
        <v>11</v>
      </c>
      <c r="D2294" s="1" t="s">
        <v>339</v>
      </c>
      <c r="E2294" s="1" t="s">
        <v>910</v>
      </c>
      <c r="F2294" s="41" t="s">
        <v>924</v>
      </c>
      <c r="G2294" s="25" t="s">
        <v>234</v>
      </c>
      <c r="H2294" s="5">
        <f t="shared" si="187"/>
        <v>-137000</v>
      </c>
      <c r="I2294" s="20">
        <v>5</v>
      </c>
      <c r="K2294" t="s">
        <v>11</v>
      </c>
      <c r="M2294" s="2">
        <v>504</v>
      </c>
    </row>
    <row r="2295" spans="2:13" ht="12.75">
      <c r="B2295" s="490">
        <v>2500</v>
      </c>
      <c r="C2295" s="1" t="s">
        <v>11</v>
      </c>
      <c r="D2295" s="1" t="s">
        <v>339</v>
      </c>
      <c r="E2295" s="1" t="s">
        <v>910</v>
      </c>
      <c r="F2295" s="41" t="s">
        <v>925</v>
      </c>
      <c r="G2295" s="25" t="s">
        <v>279</v>
      </c>
      <c r="H2295" s="5">
        <f t="shared" si="187"/>
        <v>-139500</v>
      </c>
      <c r="I2295" s="20">
        <v>5</v>
      </c>
      <c r="K2295" t="s">
        <v>11</v>
      </c>
      <c r="M2295" s="2">
        <v>504</v>
      </c>
    </row>
    <row r="2296" spans="2:13" ht="12.75">
      <c r="B2296" s="490">
        <v>5000</v>
      </c>
      <c r="C2296" s="1" t="s">
        <v>11</v>
      </c>
      <c r="D2296" s="1" t="s">
        <v>339</v>
      </c>
      <c r="E2296" s="1" t="s">
        <v>910</v>
      </c>
      <c r="F2296" s="41" t="s">
        <v>926</v>
      </c>
      <c r="G2296" s="25" t="s">
        <v>236</v>
      </c>
      <c r="H2296" s="5">
        <f t="shared" si="187"/>
        <v>-144500</v>
      </c>
      <c r="I2296" s="20">
        <v>10</v>
      </c>
      <c r="K2296" t="s">
        <v>11</v>
      </c>
      <c r="M2296" s="2">
        <v>504</v>
      </c>
    </row>
    <row r="2297" spans="2:13" ht="12.75">
      <c r="B2297" s="490">
        <v>5000</v>
      </c>
      <c r="C2297" s="1" t="s">
        <v>11</v>
      </c>
      <c r="D2297" s="1" t="s">
        <v>339</v>
      </c>
      <c r="E2297" s="1" t="s">
        <v>910</v>
      </c>
      <c r="F2297" s="41" t="s">
        <v>927</v>
      </c>
      <c r="G2297" s="25" t="s">
        <v>238</v>
      </c>
      <c r="H2297" s="5">
        <f t="shared" si="187"/>
        <v>-149500</v>
      </c>
      <c r="I2297" s="20">
        <v>10</v>
      </c>
      <c r="K2297" t="s">
        <v>11</v>
      </c>
      <c r="M2297" s="2">
        <v>504</v>
      </c>
    </row>
    <row r="2298" spans="2:13" ht="12.75">
      <c r="B2298" s="490">
        <v>5000</v>
      </c>
      <c r="C2298" s="1" t="s">
        <v>11</v>
      </c>
      <c r="D2298" s="1" t="s">
        <v>339</v>
      </c>
      <c r="E2298" s="1" t="s">
        <v>910</v>
      </c>
      <c r="F2298" s="41" t="s">
        <v>928</v>
      </c>
      <c r="G2298" s="25" t="s">
        <v>249</v>
      </c>
      <c r="H2298" s="5">
        <f t="shared" si="187"/>
        <v>-154500</v>
      </c>
      <c r="I2298" s="20">
        <v>10</v>
      </c>
      <c r="K2298" t="s">
        <v>11</v>
      </c>
      <c r="M2298" s="2">
        <v>504</v>
      </c>
    </row>
    <row r="2299" spans="2:13" ht="12.75">
      <c r="B2299" s="490">
        <v>5000</v>
      </c>
      <c r="C2299" s="1" t="s">
        <v>11</v>
      </c>
      <c r="D2299" s="1" t="s">
        <v>339</v>
      </c>
      <c r="E2299" s="1" t="s">
        <v>910</v>
      </c>
      <c r="F2299" s="41" t="s">
        <v>929</v>
      </c>
      <c r="G2299" s="25" t="s">
        <v>307</v>
      </c>
      <c r="H2299" s="5">
        <f t="shared" si="187"/>
        <v>-159500</v>
      </c>
      <c r="I2299" s="20">
        <v>10</v>
      </c>
      <c r="K2299" t="s">
        <v>11</v>
      </c>
      <c r="M2299" s="2">
        <v>504</v>
      </c>
    </row>
    <row r="2300" spans="2:13" ht="12.75">
      <c r="B2300" s="490">
        <v>5000</v>
      </c>
      <c r="C2300" s="1" t="s">
        <v>11</v>
      </c>
      <c r="D2300" s="1" t="s">
        <v>339</v>
      </c>
      <c r="E2300" s="1" t="s">
        <v>910</v>
      </c>
      <c r="F2300" s="64" t="s">
        <v>930</v>
      </c>
      <c r="G2300" s="25" t="s">
        <v>309</v>
      </c>
      <c r="H2300" s="5">
        <f t="shared" si="187"/>
        <v>-164500</v>
      </c>
      <c r="I2300" s="20">
        <v>10</v>
      </c>
      <c r="K2300" t="s">
        <v>11</v>
      </c>
      <c r="M2300" s="2">
        <v>504</v>
      </c>
    </row>
    <row r="2301" spans="2:13" ht="12.75">
      <c r="B2301" s="490">
        <v>5000</v>
      </c>
      <c r="C2301" s="1" t="s">
        <v>11</v>
      </c>
      <c r="D2301" s="1" t="s">
        <v>339</v>
      </c>
      <c r="E2301" s="1" t="s">
        <v>910</v>
      </c>
      <c r="F2301" s="25" t="s">
        <v>931</v>
      </c>
      <c r="G2301" s="25" t="s">
        <v>311</v>
      </c>
      <c r="H2301" s="5">
        <f t="shared" si="187"/>
        <v>-169500</v>
      </c>
      <c r="I2301" s="20">
        <v>10</v>
      </c>
      <c r="K2301" t="s">
        <v>11</v>
      </c>
      <c r="M2301" s="2">
        <v>504</v>
      </c>
    </row>
    <row r="2302" spans="2:13" ht="12.75">
      <c r="B2302" s="490">
        <v>3000</v>
      </c>
      <c r="C2302" s="1" t="s">
        <v>11</v>
      </c>
      <c r="D2302" s="1" t="s">
        <v>339</v>
      </c>
      <c r="E2302" s="1" t="s">
        <v>910</v>
      </c>
      <c r="F2302" s="25" t="s">
        <v>893</v>
      </c>
      <c r="G2302" s="25" t="s">
        <v>336</v>
      </c>
      <c r="H2302" s="5">
        <f t="shared" si="187"/>
        <v>-172500</v>
      </c>
      <c r="I2302" s="20">
        <v>6</v>
      </c>
      <c r="K2302" t="s">
        <v>11</v>
      </c>
      <c r="M2302" s="2">
        <v>504</v>
      </c>
    </row>
    <row r="2303" spans="2:13" ht="12.75">
      <c r="B2303" s="490">
        <v>5000</v>
      </c>
      <c r="C2303" s="1" t="s">
        <v>11</v>
      </c>
      <c r="D2303" s="1" t="s">
        <v>339</v>
      </c>
      <c r="E2303" s="1" t="s">
        <v>910</v>
      </c>
      <c r="F2303" s="25" t="s">
        <v>932</v>
      </c>
      <c r="G2303" s="25" t="s">
        <v>313</v>
      </c>
      <c r="H2303" s="5">
        <f t="shared" si="187"/>
        <v>-177500</v>
      </c>
      <c r="I2303" s="20">
        <v>10</v>
      </c>
      <c r="K2303" t="s">
        <v>11</v>
      </c>
      <c r="M2303" s="2">
        <v>504</v>
      </c>
    </row>
    <row r="2304" spans="2:13" ht="12.75">
      <c r="B2304" s="490">
        <v>5000</v>
      </c>
      <c r="C2304" s="1" t="s">
        <v>11</v>
      </c>
      <c r="D2304" s="1" t="s">
        <v>339</v>
      </c>
      <c r="E2304" s="1" t="s">
        <v>910</v>
      </c>
      <c r="F2304" s="41" t="s">
        <v>933</v>
      </c>
      <c r="G2304" s="25" t="s">
        <v>315</v>
      </c>
      <c r="H2304" s="5">
        <f t="shared" si="187"/>
        <v>-182500</v>
      </c>
      <c r="I2304" s="20">
        <v>10</v>
      </c>
      <c r="K2304" t="s">
        <v>11</v>
      </c>
      <c r="M2304" s="2">
        <v>504</v>
      </c>
    </row>
    <row r="2305" spans="2:13" ht="12.75">
      <c r="B2305" s="490">
        <v>2500</v>
      </c>
      <c r="C2305" s="1" t="s">
        <v>11</v>
      </c>
      <c r="D2305" s="10" t="s">
        <v>339</v>
      </c>
      <c r="E2305" s="1" t="s">
        <v>934</v>
      </c>
      <c r="F2305" s="41" t="s">
        <v>935</v>
      </c>
      <c r="G2305" s="39" t="s">
        <v>14</v>
      </c>
      <c r="H2305" s="5">
        <f t="shared" si="187"/>
        <v>-185000</v>
      </c>
      <c r="I2305" s="20">
        <v>5</v>
      </c>
      <c r="K2305" t="s">
        <v>11</v>
      </c>
      <c r="M2305" s="2">
        <v>504</v>
      </c>
    </row>
    <row r="2306" spans="2:13" ht="12.75">
      <c r="B2306" s="490">
        <v>2500</v>
      </c>
      <c r="C2306" s="1" t="s">
        <v>11</v>
      </c>
      <c r="D2306" s="10" t="s">
        <v>339</v>
      </c>
      <c r="E2306" s="1" t="s">
        <v>934</v>
      </c>
      <c r="F2306" s="25" t="s">
        <v>936</v>
      </c>
      <c r="G2306" s="25" t="s">
        <v>21</v>
      </c>
      <c r="H2306" s="5">
        <f t="shared" si="187"/>
        <v>-187500</v>
      </c>
      <c r="I2306" s="20">
        <v>5</v>
      </c>
      <c r="K2306" t="s">
        <v>11</v>
      </c>
      <c r="M2306" s="2">
        <v>504</v>
      </c>
    </row>
    <row r="2307" spans="1:13" ht="12.75">
      <c r="A2307" s="94"/>
      <c r="B2307" s="490">
        <v>2500</v>
      </c>
      <c r="C2307" s="1" t="s">
        <v>11</v>
      </c>
      <c r="D2307" s="63" t="s">
        <v>339</v>
      </c>
      <c r="E2307" s="46" t="s">
        <v>934</v>
      </c>
      <c r="F2307" s="25" t="s">
        <v>937</v>
      </c>
      <c r="G2307" s="25" t="s">
        <v>25</v>
      </c>
      <c r="H2307" s="5">
        <f t="shared" si="187"/>
        <v>-190000</v>
      </c>
      <c r="I2307" s="20">
        <v>5</v>
      </c>
      <c r="J2307" s="95"/>
      <c r="K2307" t="s">
        <v>11</v>
      </c>
      <c r="L2307" s="95"/>
      <c r="M2307" s="2">
        <v>504</v>
      </c>
    </row>
    <row r="2308" spans="2:13" ht="12.75">
      <c r="B2308" s="490">
        <v>2500</v>
      </c>
      <c r="C2308" s="1" t="s">
        <v>11</v>
      </c>
      <c r="D2308" s="1" t="s">
        <v>339</v>
      </c>
      <c r="E2308" s="1" t="s">
        <v>934</v>
      </c>
      <c r="F2308" s="41" t="s">
        <v>938</v>
      </c>
      <c r="G2308" s="25" t="s">
        <v>27</v>
      </c>
      <c r="H2308" s="5">
        <f t="shared" si="187"/>
        <v>-192500</v>
      </c>
      <c r="I2308" s="20">
        <v>5</v>
      </c>
      <c r="K2308" t="s">
        <v>11</v>
      </c>
      <c r="M2308" s="2">
        <v>504</v>
      </c>
    </row>
    <row r="2309" spans="2:13" ht="12.75">
      <c r="B2309" s="490">
        <v>2500</v>
      </c>
      <c r="C2309" s="1" t="s">
        <v>11</v>
      </c>
      <c r="D2309" s="1" t="s">
        <v>339</v>
      </c>
      <c r="E2309" s="1" t="s">
        <v>934</v>
      </c>
      <c r="F2309" s="41" t="s">
        <v>939</v>
      </c>
      <c r="G2309" s="25" t="s">
        <v>73</v>
      </c>
      <c r="H2309" s="5">
        <f t="shared" si="187"/>
        <v>-195000</v>
      </c>
      <c r="I2309" s="20">
        <v>5</v>
      </c>
      <c r="K2309" t="s">
        <v>11</v>
      </c>
      <c r="M2309" s="2">
        <v>504</v>
      </c>
    </row>
    <row r="2310" spans="2:13" ht="12.75">
      <c r="B2310" s="490">
        <v>2500</v>
      </c>
      <c r="C2310" s="1" t="s">
        <v>11</v>
      </c>
      <c r="D2310" s="1" t="s">
        <v>339</v>
      </c>
      <c r="E2310" s="1" t="s">
        <v>934</v>
      </c>
      <c r="F2310" s="25" t="s">
        <v>940</v>
      </c>
      <c r="G2310" s="25" t="s">
        <v>89</v>
      </c>
      <c r="H2310" s="5">
        <f aca="true" t="shared" si="189" ref="H2310:H2327">H2309-B2310</f>
        <v>-197500</v>
      </c>
      <c r="I2310" s="20">
        <v>5</v>
      </c>
      <c r="K2310" t="s">
        <v>11</v>
      </c>
      <c r="M2310" s="2">
        <v>504</v>
      </c>
    </row>
    <row r="2311" spans="2:13" ht="12.75">
      <c r="B2311" s="490">
        <v>2500</v>
      </c>
      <c r="C2311" s="1" t="s">
        <v>11</v>
      </c>
      <c r="D2311" s="1" t="s">
        <v>339</v>
      </c>
      <c r="E2311" s="1" t="s">
        <v>934</v>
      </c>
      <c r="F2311" s="25" t="s">
        <v>941</v>
      </c>
      <c r="G2311" s="25" t="s">
        <v>90</v>
      </c>
      <c r="H2311" s="5">
        <f t="shared" si="189"/>
        <v>-200000</v>
      </c>
      <c r="I2311" s="20">
        <v>5</v>
      </c>
      <c r="K2311" t="s">
        <v>11</v>
      </c>
      <c r="M2311" s="2">
        <v>504</v>
      </c>
    </row>
    <row r="2312" spans="2:13" ht="12.75">
      <c r="B2312" s="490">
        <v>2500</v>
      </c>
      <c r="C2312" s="1" t="s">
        <v>11</v>
      </c>
      <c r="D2312" s="1" t="s">
        <v>339</v>
      </c>
      <c r="E2312" s="1" t="s">
        <v>934</v>
      </c>
      <c r="F2312" s="25" t="s">
        <v>942</v>
      </c>
      <c r="G2312" s="25" t="s">
        <v>91</v>
      </c>
      <c r="H2312" s="5">
        <f t="shared" si="189"/>
        <v>-202500</v>
      </c>
      <c r="I2312" s="20">
        <v>5</v>
      </c>
      <c r="K2312" t="s">
        <v>11</v>
      </c>
      <c r="M2312" s="2">
        <v>504</v>
      </c>
    </row>
    <row r="2313" spans="2:13" ht="12.75">
      <c r="B2313" s="490">
        <v>2500</v>
      </c>
      <c r="C2313" s="1" t="s">
        <v>11</v>
      </c>
      <c r="D2313" s="1" t="s">
        <v>339</v>
      </c>
      <c r="E2313" s="1" t="s">
        <v>934</v>
      </c>
      <c r="F2313" s="25" t="s">
        <v>943</v>
      </c>
      <c r="G2313" s="25" t="s">
        <v>137</v>
      </c>
      <c r="H2313" s="5">
        <f t="shared" si="189"/>
        <v>-205000</v>
      </c>
      <c r="I2313" s="20">
        <v>5</v>
      </c>
      <c r="K2313" t="s">
        <v>11</v>
      </c>
      <c r="M2313" s="2">
        <v>504</v>
      </c>
    </row>
    <row r="2314" spans="2:13" ht="12.75">
      <c r="B2314" s="490">
        <v>2500</v>
      </c>
      <c r="C2314" s="1" t="s">
        <v>11</v>
      </c>
      <c r="D2314" s="1" t="s">
        <v>339</v>
      </c>
      <c r="E2314" s="1" t="s">
        <v>934</v>
      </c>
      <c r="F2314" s="25" t="s">
        <v>944</v>
      </c>
      <c r="G2314" s="25" t="s">
        <v>92</v>
      </c>
      <c r="H2314" s="5">
        <f t="shared" si="189"/>
        <v>-207500</v>
      </c>
      <c r="I2314" s="20">
        <v>5</v>
      </c>
      <c r="K2314" t="s">
        <v>11</v>
      </c>
      <c r="M2314" s="2">
        <v>504</v>
      </c>
    </row>
    <row r="2315" spans="2:13" ht="12.75">
      <c r="B2315" s="490">
        <v>2500</v>
      </c>
      <c r="C2315" s="1" t="s">
        <v>11</v>
      </c>
      <c r="D2315" s="1" t="s">
        <v>339</v>
      </c>
      <c r="E2315" s="1" t="s">
        <v>934</v>
      </c>
      <c r="F2315" s="25" t="s">
        <v>945</v>
      </c>
      <c r="G2315" s="25" t="s">
        <v>123</v>
      </c>
      <c r="H2315" s="5">
        <f t="shared" si="189"/>
        <v>-210000</v>
      </c>
      <c r="I2315" s="20">
        <v>5</v>
      </c>
      <c r="K2315" t="s">
        <v>11</v>
      </c>
      <c r="M2315" s="2">
        <v>504</v>
      </c>
    </row>
    <row r="2316" spans="2:13" ht="12.75">
      <c r="B2316" s="491">
        <v>2500</v>
      </c>
      <c r="C2316" s="1" t="s">
        <v>11</v>
      </c>
      <c r="D2316" s="1" t="s">
        <v>339</v>
      </c>
      <c r="E2316" s="1" t="s">
        <v>934</v>
      </c>
      <c r="F2316" s="25" t="s">
        <v>946</v>
      </c>
      <c r="G2316" s="25" t="s">
        <v>224</v>
      </c>
      <c r="H2316" s="5">
        <f t="shared" si="189"/>
        <v>-212500</v>
      </c>
      <c r="I2316" s="20">
        <v>5</v>
      </c>
      <c r="K2316" t="s">
        <v>11</v>
      </c>
      <c r="M2316" s="2">
        <v>504</v>
      </c>
    </row>
    <row r="2317" spans="2:13" ht="12.75">
      <c r="B2317" s="490">
        <v>2500</v>
      </c>
      <c r="C2317" s="1" t="s">
        <v>11</v>
      </c>
      <c r="D2317" s="1" t="s">
        <v>339</v>
      </c>
      <c r="E2317" s="1" t="s">
        <v>934</v>
      </c>
      <c r="F2317" s="25" t="s">
        <v>947</v>
      </c>
      <c r="G2317" s="25" t="s">
        <v>227</v>
      </c>
      <c r="H2317" s="5">
        <f t="shared" si="189"/>
        <v>-215000</v>
      </c>
      <c r="I2317" s="20">
        <v>5</v>
      </c>
      <c r="K2317" t="s">
        <v>11</v>
      </c>
      <c r="M2317" s="2">
        <v>504</v>
      </c>
    </row>
    <row r="2318" spans="2:13" ht="12.75">
      <c r="B2318" s="490">
        <v>2500</v>
      </c>
      <c r="C2318" s="1" t="s">
        <v>11</v>
      </c>
      <c r="D2318" s="1" t="s">
        <v>339</v>
      </c>
      <c r="E2318" s="1" t="s">
        <v>934</v>
      </c>
      <c r="F2318" s="41" t="s">
        <v>948</v>
      </c>
      <c r="G2318" s="25" t="s">
        <v>230</v>
      </c>
      <c r="H2318" s="5">
        <f t="shared" si="189"/>
        <v>-217500</v>
      </c>
      <c r="I2318" s="20">
        <v>5</v>
      </c>
      <c r="K2318" t="s">
        <v>11</v>
      </c>
      <c r="M2318" s="2">
        <v>504</v>
      </c>
    </row>
    <row r="2319" spans="2:13" ht="12.75">
      <c r="B2319" s="490">
        <v>2500</v>
      </c>
      <c r="C2319" s="1" t="s">
        <v>11</v>
      </c>
      <c r="D2319" s="1" t="s">
        <v>339</v>
      </c>
      <c r="E2319" s="1" t="s">
        <v>934</v>
      </c>
      <c r="F2319" s="41" t="s">
        <v>949</v>
      </c>
      <c r="G2319" s="25" t="s">
        <v>232</v>
      </c>
      <c r="H2319" s="5">
        <f t="shared" si="189"/>
        <v>-220000</v>
      </c>
      <c r="I2319" s="20">
        <v>5</v>
      </c>
      <c r="K2319" t="s">
        <v>11</v>
      </c>
      <c r="M2319" s="2">
        <v>504</v>
      </c>
    </row>
    <row r="2320" spans="2:13" ht="12.75">
      <c r="B2320" s="490">
        <v>2500</v>
      </c>
      <c r="C2320" s="1" t="s">
        <v>11</v>
      </c>
      <c r="D2320" s="1" t="s">
        <v>339</v>
      </c>
      <c r="E2320" s="1" t="s">
        <v>934</v>
      </c>
      <c r="F2320" s="41" t="s">
        <v>950</v>
      </c>
      <c r="G2320" s="25" t="s">
        <v>236</v>
      </c>
      <c r="H2320" s="5">
        <f t="shared" si="189"/>
        <v>-222500</v>
      </c>
      <c r="I2320" s="20">
        <v>5</v>
      </c>
      <c r="K2320" t="s">
        <v>11</v>
      </c>
      <c r="M2320" s="2">
        <v>504</v>
      </c>
    </row>
    <row r="2321" spans="2:13" ht="12.75">
      <c r="B2321" s="490">
        <v>2500</v>
      </c>
      <c r="C2321" s="1" t="s">
        <v>11</v>
      </c>
      <c r="D2321" s="1" t="s">
        <v>339</v>
      </c>
      <c r="E2321" s="1" t="s">
        <v>934</v>
      </c>
      <c r="F2321" s="41" t="s">
        <v>951</v>
      </c>
      <c r="G2321" s="25" t="s">
        <v>238</v>
      </c>
      <c r="H2321" s="5">
        <f t="shared" si="189"/>
        <v>-225000</v>
      </c>
      <c r="I2321" s="20">
        <v>5</v>
      </c>
      <c r="K2321" t="s">
        <v>11</v>
      </c>
      <c r="M2321" s="2">
        <v>504</v>
      </c>
    </row>
    <row r="2322" spans="2:13" ht="12.75">
      <c r="B2322" s="490">
        <v>2500</v>
      </c>
      <c r="C2322" s="1" t="s">
        <v>11</v>
      </c>
      <c r="D2322" s="1" t="s">
        <v>339</v>
      </c>
      <c r="E2322" s="1" t="s">
        <v>934</v>
      </c>
      <c r="F2322" s="41" t="s">
        <v>952</v>
      </c>
      <c r="G2322" s="25" t="s">
        <v>249</v>
      </c>
      <c r="H2322" s="5">
        <f t="shared" si="189"/>
        <v>-227500</v>
      </c>
      <c r="I2322" s="20">
        <v>5</v>
      </c>
      <c r="K2322" t="s">
        <v>11</v>
      </c>
      <c r="M2322" s="2">
        <v>504</v>
      </c>
    </row>
    <row r="2323" spans="2:13" ht="12.75">
      <c r="B2323" s="490">
        <v>2500</v>
      </c>
      <c r="C2323" s="1" t="s">
        <v>11</v>
      </c>
      <c r="D2323" s="1" t="s">
        <v>339</v>
      </c>
      <c r="E2323" s="1" t="s">
        <v>934</v>
      </c>
      <c r="F2323" s="41" t="s">
        <v>953</v>
      </c>
      <c r="G2323" s="25" t="s">
        <v>307</v>
      </c>
      <c r="H2323" s="5">
        <f t="shared" si="189"/>
        <v>-230000</v>
      </c>
      <c r="I2323" s="20">
        <v>5</v>
      </c>
      <c r="K2323" t="s">
        <v>11</v>
      </c>
      <c r="M2323" s="2">
        <v>504</v>
      </c>
    </row>
    <row r="2324" spans="2:13" ht="12.75">
      <c r="B2324" s="490">
        <v>2500</v>
      </c>
      <c r="C2324" s="1" t="s">
        <v>11</v>
      </c>
      <c r="D2324" s="1" t="s">
        <v>339</v>
      </c>
      <c r="E2324" s="1" t="s">
        <v>934</v>
      </c>
      <c r="F2324" s="25" t="s">
        <v>954</v>
      </c>
      <c r="G2324" s="25" t="s">
        <v>309</v>
      </c>
      <c r="H2324" s="5">
        <f t="shared" si="189"/>
        <v>-232500</v>
      </c>
      <c r="I2324" s="20">
        <v>5</v>
      </c>
      <c r="K2324" t="s">
        <v>11</v>
      </c>
      <c r="M2324" s="2">
        <v>504</v>
      </c>
    </row>
    <row r="2325" spans="2:13" ht="12.75">
      <c r="B2325" s="490">
        <v>2500</v>
      </c>
      <c r="C2325" s="1" t="s">
        <v>11</v>
      </c>
      <c r="D2325" s="1" t="s">
        <v>339</v>
      </c>
      <c r="E2325" s="1" t="s">
        <v>934</v>
      </c>
      <c r="F2325" s="25" t="s">
        <v>955</v>
      </c>
      <c r="G2325" s="25" t="s">
        <v>311</v>
      </c>
      <c r="H2325" s="5">
        <f t="shared" si="189"/>
        <v>-235000</v>
      </c>
      <c r="I2325" s="20">
        <v>5</v>
      </c>
      <c r="K2325" t="s">
        <v>11</v>
      </c>
      <c r="M2325" s="2">
        <v>504</v>
      </c>
    </row>
    <row r="2326" spans="2:13" ht="12.75">
      <c r="B2326" s="490">
        <v>2500</v>
      </c>
      <c r="C2326" s="1" t="s">
        <v>11</v>
      </c>
      <c r="D2326" s="1" t="s">
        <v>339</v>
      </c>
      <c r="E2326" s="1" t="s">
        <v>934</v>
      </c>
      <c r="F2326" s="41" t="s">
        <v>956</v>
      </c>
      <c r="G2326" s="25" t="s">
        <v>313</v>
      </c>
      <c r="H2326" s="5">
        <f t="shared" si="189"/>
        <v>-237500</v>
      </c>
      <c r="I2326" s="20">
        <v>5</v>
      </c>
      <c r="K2326" t="s">
        <v>11</v>
      </c>
      <c r="M2326" s="2">
        <v>504</v>
      </c>
    </row>
    <row r="2327" spans="1:13" s="44" customFormat="1" ht="12.75">
      <c r="A2327" s="1"/>
      <c r="B2327" s="490">
        <v>2500</v>
      </c>
      <c r="C2327" s="1" t="s">
        <v>11</v>
      </c>
      <c r="D2327" s="1" t="s">
        <v>339</v>
      </c>
      <c r="E2327" s="1" t="s">
        <v>934</v>
      </c>
      <c r="F2327" s="41" t="s">
        <v>957</v>
      </c>
      <c r="G2327" s="25" t="s">
        <v>315</v>
      </c>
      <c r="H2327" s="5">
        <f t="shared" si="189"/>
        <v>-240000</v>
      </c>
      <c r="I2327" s="20">
        <v>5</v>
      </c>
      <c r="J2327"/>
      <c r="K2327" t="s">
        <v>11</v>
      </c>
      <c r="L2327"/>
      <c r="M2327" s="2">
        <v>504</v>
      </c>
    </row>
    <row r="2328" spans="1:13" ht="12.75">
      <c r="A2328" s="9"/>
      <c r="B2328" s="493">
        <f>SUM(B2262:B2327)</f>
        <v>240000</v>
      </c>
      <c r="C2328" s="9" t="s">
        <v>11</v>
      </c>
      <c r="D2328" s="9"/>
      <c r="E2328" s="9"/>
      <c r="F2328" s="16"/>
      <c r="G2328" s="16"/>
      <c r="H2328" s="42">
        <v>0</v>
      </c>
      <c r="I2328" s="43">
        <v>6</v>
      </c>
      <c r="J2328" s="44"/>
      <c r="K2328" s="44"/>
      <c r="L2328" s="44"/>
      <c r="M2328" s="2">
        <v>504</v>
      </c>
    </row>
    <row r="2329" spans="2:13" ht="12.75">
      <c r="B2329" s="490"/>
      <c r="H2329" s="5">
        <f>H2328-B2329</f>
        <v>0</v>
      </c>
      <c r="I2329" s="20">
        <v>7</v>
      </c>
      <c r="M2329" s="2">
        <v>504</v>
      </c>
    </row>
    <row r="2330" spans="2:13" ht="12.75">
      <c r="B2330" s="490"/>
      <c r="H2330" s="5">
        <f>H2329-B2330</f>
        <v>0</v>
      </c>
      <c r="I2330" s="20">
        <v>8</v>
      </c>
      <c r="M2330" s="2">
        <v>504</v>
      </c>
    </row>
    <row r="2331" spans="2:13" ht="12.75">
      <c r="B2331" s="492">
        <v>1800</v>
      </c>
      <c r="C2331" s="1" t="s">
        <v>38</v>
      </c>
      <c r="D2331" s="10" t="s">
        <v>339</v>
      </c>
      <c r="E2331" s="1" t="s">
        <v>52</v>
      </c>
      <c r="F2331" s="25" t="s">
        <v>958</v>
      </c>
      <c r="G2331" s="39" t="s">
        <v>14</v>
      </c>
      <c r="H2331" s="5">
        <f aca="true" t="shared" si="190" ref="H2331:H2394">H2330-B2331</f>
        <v>-1800</v>
      </c>
      <c r="I2331" s="20">
        <v>9</v>
      </c>
      <c r="K2331" t="s">
        <v>897</v>
      </c>
      <c r="M2331" s="2">
        <v>504</v>
      </c>
    </row>
    <row r="2332" spans="2:13" ht="12.75">
      <c r="B2332" s="492">
        <v>1750</v>
      </c>
      <c r="C2332" s="1" t="s">
        <v>38</v>
      </c>
      <c r="D2332" s="10" t="s">
        <v>339</v>
      </c>
      <c r="E2332" s="1" t="s">
        <v>52</v>
      </c>
      <c r="F2332" s="25" t="s">
        <v>958</v>
      </c>
      <c r="G2332" s="39" t="s">
        <v>19</v>
      </c>
      <c r="H2332" s="5">
        <f t="shared" si="190"/>
        <v>-3550</v>
      </c>
      <c r="I2332" s="20">
        <v>10</v>
      </c>
      <c r="K2332" t="s">
        <v>897</v>
      </c>
      <c r="M2332" s="2">
        <v>504</v>
      </c>
    </row>
    <row r="2333" spans="2:13" ht="12.75">
      <c r="B2333" s="492">
        <v>2500</v>
      </c>
      <c r="C2333" s="1" t="s">
        <v>959</v>
      </c>
      <c r="D2333" s="10" t="s">
        <v>339</v>
      </c>
      <c r="E2333" s="1" t="s">
        <v>52</v>
      </c>
      <c r="F2333" s="25" t="s">
        <v>958</v>
      </c>
      <c r="G2333" s="39" t="s">
        <v>19</v>
      </c>
      <c r="H2333" s="5">
        <f t="shared" si="190"/>
        <v>-6050</v>
      </c>
      <c r="I2333" s="20">
        <v>11</v>
      </c>
      <c r="K2333" t="s">
        <v>897</v>
      </c>
      <c r="M2333" s="2">
        <v>504</v>
      </c>
    </row>
    <row r="2334" spans="2:13" ht="12.75">
      <c r="B2334" s="492">
        <v>1500</v>
      </c>
      <c r="C2334" s="1" t="s">
        <v>38</v>
      </c>
      <c r="D2334" s="10" t="s">
        <v>339</v>
      </c>
      <c r="E2334" s="1" t="s">
        <v>52</v>
      </c>
      <c r="F2334" s="25" t="s">
        <v>958</v>
      </c>
      <c r="G2334" s="64" t="s">
        <v>21</v>
      </c>
      <c r="H2334" s="5">
        <f t="shared" si="190"/>
        <v>-7550</v>
      </c>
      <c r="I2334" s="20">
        <v>12</v>
      </c>
      <c r="K2334" t="s">
        <v>897</v>
      </c>
      <c r="M2334" s="2">
        <v>504</v>
      </c>
    </row>
    <row r="2335" spans="1:13" s="13" customFormat="1" ht="12.75">
      <c r="A2335" s="1"/>
      <c r="B2335" s="492">
        <v>2000</v>
      </c>
      <c r="C2335" s="1" t="s">
        <v>38</v>
      </c>
      <c r="D2335" s="10" t="s">
        <v>339</v>
      </c>
      <c r="E2335" s="1" t="s">
        <v>52</v>
      </c>
      <c r="F2335" s="25" t="s">
        <v>958</v>
      </c>
      <c r="G2335" s="28" t="s">
        <v>21</v>
      </c>
      <c r="H2335" s="5">
        <f t="shared" si="190"/>
        <v>-9550</v>
      </c>
      <c r="I2335" s="20">
        <v>13</v>
      </c>
      <c r="J2335"/>
      <c r="K2335" t="s">
        <v>897</v>
      </c>
      <c r="L2335"/>
      <c r="M2335" s="2">
        <v>504</v>
      </c>
    </row>
    <row r="2336" spans="1:13" ht="12.75">
      <c r="A2336" s="10"/>
      <c r="B2336" s="492">
        <v>1600</v>
      </c>
      <c r="C2336" s="1" t="s">
        <v>38</v>
      </c>
      <c r="D2336" s="10" t="s">
        <v>339</v>
      </c>
      <c r="E2336" s="1" t="s">
        <v>52</v>
      </c>
      <c r="F2336" s="25" t="s">
        <v>958</v>
      </c>
      <c r="G2336" s="28" t="s">
        <v>27</v>
      </c>
      <c r="H2336" s="5">
        <f t="shared" si="190"/>
        <v>-11150</v>
      </c>
      <c r="I2336" s="20">
        <v>14</v>
      </c>
      <c r="J2336" s="13"/>
      <c r="K2336" t="s">
        <v>897</v>
      </c>
      <c r="L2336" s="13"/>
      <c r="M2336" s="2">
        <v>504</v>
      </c>
    </row>
    <row r="2337" spans="2:13" ht="12.75">
      <c r="B2337" s="490">
        <v>1800</v>
      </c>
      <c r="C2337" s="1" t="s">
        <v>38</v>
      </c>
      <c r="D2337" s="10" t="s">
        <v>339</v>
      </c>
      <c r="E2337" s="1" t="s">
        <v>52</v>
      </c>
      <c r="F2337" s="25" t="s">
        <v>958</v>
      </c>
      <c r="G2337" s="25" t="s">
        <v>71</v>
      </c>
      <c r="H2337" s="5">
        <f t="shared" si="190"/>
        <v>-12950</v>
      </c>
      <c r="I2337" s="20">
        <v>15</v>
      </c>
      <c r="K2337" t="s">
        <v>897</v>
      </c>
      <c r="M2337" s="2">
        <v>504</v>
      </c>
    </row>
    <row r="2338" spans="2:13" ht="12.75">
      <c r="B2338" s="490">
        <v>1700</v>
      </c>
      <c r="C2338" s="1" t="s">
        <v>38</v>
      </c>
      <c r="D2338" s="10" t="s">
        <v>339</v>
      </c>
      <c r="E2338" s="1" t="s">
        <v>52</v>
      </c>
      <c r="F2338" s="25" t="s">
        <v>958</v>
      </c>
      <c r="G2338" s="25" t="s">
        <v>73</v>
      </c>
      <c r="H2338" s="5">
        <f t="shared" si="190"/>
        <v>-14650</v>
      </c>
      <c r="I2338" s="20">
        <v>16</v>
      </c>
      <c r="K2338" t="s">
        <v>897</v>
      </c>
      <c r="M2338" s="2">
        <v>504</v>
      </c>
    </row>
    <row r="2339" spans="2:14" ht="12.75">
      <c r="B2339" s="492">
        <v>2500</v>
      </c>
      <c r="C2339" s="1" t="s">
        <v>959</v>
      </c>
      <c r="D2339" s="10" t="s">
        <v>339</v>
      </c>
      <c r="E2339" s="1" t="s">
        <v>52</v>
      </c>
      <c r="F2339" s="25" t="s">
        <v>958</v>
      </c>
      <c r="G2339" s="25" t="s">
        <v>89</v>
      </c>
      <c r="H2339" s="5">
        <f t="shared" si="190"/>
        <v>-17150</v>
      </c>
      <c r="I2339" s="20">
        <v>17</v>
      </c>
      <c r="K2339" t="s">
        <v>897</v>
      </c>
      <c r="M2339" s="2">
        <v>504</v>
      </c>
      <c r="N2339" s="51"/>
    </row>
    <row r="2340" spans="2:13" ht="12.75">
      <c r="B2340" s="490">
        <v>1800</v>
      </c>
      <c r="C2340" s="1" t="s">
        <v>38</v>
      </c>
      <c r="D2340" s="10" t="s">
        <v>339</v>
      </c>
      <c r="E2340" s="1" t="s">
        <v>52</v>
      </c>
      <c r="F2340" s="25" t="s">
        <v>958</v>
      </c>
      <c r="G2340" s="25" t="s">
        <v>89</v>
      </c>
      <c r="H2340" s="5">
        <f t="shared" si="190"/>
        <v>-18950</v>
      </c>
      <c r="I2340" s="20">
        <v>18</v>
      </c>
      <c r="J2340" s="50"/>
      <c r="K2340" t="s">
        <v>897</v>
      </c>
      <c r="L2340" s="50"/>
      <c r="M2340" s="2">
        <v>504</v>
      </c>
    </row>
    <row r="2341" spans="2:13" ht="12.75">
      <c r="B2341" s="490">
        <v>1700</v>
      </c>
      <c r="C2341" s="1" t="s">
        <v>38</v>
      </c>
      <c r="D2341" s="10" t="s">
        <v>339</v>
      </c>
      <c r="E2341" s="1" t="s">
        <v>52</v>
      </c>
      <c r="F2341" s="25" t="s">
        <v>958</v>
      </c>
      <c r="G2341" s="25" t="s">
        <v>90</v>
      </c>
      <c r="H2341" s="5">
        <f t="shared" si="190"/>
        <v>-20650</v>
      </c>
      <c r="I2341" s="20">
        <v>19</v>
      </c>
      <c r="K2341" t="s">
        <v>897</v>
      </c>
      <c r="M2341" s="2">
        <v>504</v>
      </c>
    </row>
    <row r="2342" spans="2:13" ht="12.75">
      <c r="B2342" s="490">
        <v>1700</v>
      </c>
      <c r="C2342" s="1" t="s">
        <v>38</v>
      </c>
      <c r="D2342" s="10" t="s">
        <v>339</v>
      </c>
      <c r="E2342" s="1" t="s">
        <v>52</v>
      </c>
      <c r="F2342" s="25" t="s">
        <v>958</v>
      </c>
      <c r="G2342" s="25" t="s">
        <v>91</v>
      </c>
      <c r="H2342" s="5">
        <f t="shared" si="190"/>
        <v>-22350</v>
      </c>
      <c r="I2342" s="20">
        <v>20</v>
      </c>
      <c r="K2342" t="s">
        <v>897</v>
      </c>
      <c r="M2342" s="2">
        <v>504</v>
      </c>
    </row>
    <row r="2343" spans="2:13" ht="12.75" hidden="1">
      <c r="B2343" s="490">
        <v>2500</v>
      </c>
      <c r="C2343" s="1" t="s">
        <v>959</v>
      </c>
      <c r="D2343" s="10" t="s">
        <v>339</v>
      </c>
      <c r="E2343" s="1" t="s">
        <v>52</v>
      </c>
      <c r="F2343" s="25" t="s">
        <v>958</v>
      </c>
      <c r="G2343" s="25" t="s">
        <v>137</v>
      </c>
      <c r="H2343" s="5">
        <f t="shared" si="190"/>
        <v>-24850</v>
      </c>
      <c r="I2343" s="20">
        <v>21</v>
      </c>
      <c r="K2343" t="s">
        <v>897</v>
      </c>
      <c r="M2343" s="2">
        <v>504</v>
      </c>
    </row>
    <row r="2344" spans="2:13" ht="12.75" hidden="1">
      <c r="B2344" s="490"/>
      <c r="H2344" s="5">
        <f t="shared" si="190"/>
        <v>-24850</v>
      </c>
      <c r="I2344" s="20">
        <v>22</v>
      </c>
      <c r="M2344" s="2">
        <v>504</v>
      </c>
    </row>
    <row r="2345" spans="2:13" ht="12.75" hidden="1">
      <c r="B2345" s="490"/>
      <c r="H2345" s="5">
        <f t="shared" si="190"/>
        <v>-24850</v>
      </c>
      <c r="I2345" s="20">
        <v>23</v>
      </c>
      <c r="M2345" s="2">
        <v>504</v>
      </c>
    </row>
    <row r="2346" spans="2:13" ht="12.75">
      <c r="B2346" s="490">
        <v>1500</v>
      </c>
      <c r="C2346" s="1" t="s">
        <v>38</v>
      </c>
      <c r="D2346" s="1" t="s">
        <v>339</v>
      </c>
      <c r="E2346" s="1" t="s">
        <v>52</v>
      </c>
      <c r="F2346" s="25" t="s">
        <v>960</v>
      </c>
      <c r="G2346" s="25" t="s">
        <v>14</v>
      </c>
      <c r="H2346" s="5">
        <f t="shared" si="190"/>
        <v>-26350</v>
      </c>
      <c r="I2346" s="20">
        <v>24</v>
      </c>
      <c r="K2346" t="s">
        <v>910</v>
      </c>
      <c r="M2346" s="2">
        <v>504</v>
      </c>
    </row>
    <row r="2347" spans="2:13" ht="12.75">
      <c r="B2347" s="490">
        <v>1400</v>
      </c>
      <c r="C2347" s="1" t="s">
        <v>38</v>
      </c>
      <c r="D2347" s="1" t="s">
        <v>339</v>
      </c>
      <c r="E2347" s="1" t="s">
        <v>52</v>
      </c>
      <c r="F2347" s="25" t="s">
        <v>960</v>
      </c>
      <c r="G2347" s="25" t="s">
        <v>19</v>
      </c>
      <c r="H2347" s="5">
        <f t="shared" si="190"/>
        <v>-27750</v>
      </c>
      <c r="I2347" s="20">
        <v>25</v>
      </c>
      <c r="K2347" t="s">
        <v>910</v>
      </c>
      <c r="M2347" s="2">
        <v>504</v>
      </c>
    </row>
    <row r="2348" spans="2:13" ht="12.75">
      <c r="B2348" s="490">
        <v>1600</v>
      </c>
      <c r="C2348" s="1" t="s">
        <v>38</v>
      </c>
      <c r="D2348" s="1" t="s">
        <v>339</v>
      </c>
      <c r="E2348" s="1" t="s">
        <v>52</v>
      </c>
      <c r="F2348" s="25" t="s">
        <v>960</v>
      </c>
      <c r="G2348" s="25" t="s">
        <v>21</v>
      </c>
      <c r="H2348" s="5">
        <f t="shared" si="190"/>
        <v>-29350</v>
      </c>
      <c r="I2348" s="20">
        <v>26</v>
      </c>
      <c r="K2348" t="s">
        <v>910</v>
      </c>
      <c r="M2348" s="2">
        <v>504</v>
      </c>
    </row>
    <row r="2349" spans="2:13" ht="12.75">
      <c r="B2349" s="490">
        <v>1400</v>
      </c>
      <c r="C2349" s="1" t="s">
        <v>38</v>
      </c>
      <c r="D2349" s="1" t="s">
        <v>339</v>
      </c>
      <c r="E2349" s="1" t="s">
        <v>52</v>
      </c>
      <c r="F2349" s="25" t="s">
        <v>960</v>
      </c>
      <c r="G2349" s="25" t="s">
        <v>25</v>
      </c>
      <c r="H2349" s="5">
        <f t="shared" si="190"/>
        <v>-30750</v>
      </c>
      <c r="I2349" s="20">
        <v>27</v>
      </c>
      <c r="K2349" t="s">
        <v>910</v>
      </c>
      <c r="M2349" s="2">
        <v>504</v>
      </c>
    </row>
    <row r="2350" spans="2:13" ht="12.75">
      <c r="B2350" s="490">
        <v>1600</v>
      </c>
      <c r="C2350" s="1" t="s">
        <v>38</v>
      </c>
      <c r="D2350" s="1" t="s">
        <v>339</v>
      </c>
      <c r="E2350" s="1" t="s">
        <v>52</v>
      </c>
      <c r="F2350" s="25" t="s">
        <v>960</v>
      </c>
      <c r="G2350" s="25" t="s">
        <v>27</v>
      </c>
      <c r="H2350" s="5">
        <f t="shared" si="190"/>
        <v>-32350</v>
      </c>
      <c r="I2350" s="20">
        <v>28</v>
      </c>
      <c r="K2350" t="s">
        <v>910</v>
      </c>
      <c r="M2350" s="2">
        <v>504</v>
      </c>
    </row>
    <row r="2351" spans="2:13" ht="12.75">
      <c r="B2351" s="490">
        <v>1200</v>
      </c>
      <c r="C2351" s="1" t="s">
        <v>38</v>
      </c>
      <c r="D2351" s="1" t="s">
        <v>339</v>
      </c>
      <c r="E2351" s="1" t="s">
        <v>52</v>
      </c>
      <c r="F2351" s="25" t="s">
        <v>960</v>
      </c>
      <c r="G2351" s="25" t="s">
        <v>71</v>
      </c>
      <c r="H2351" s="5">
        <f t="shared" si="190"/>
        <v>-33550</v>
      </c>
      <c r="I2351" s="20">
        <v>29</v>
      </c>
      <c r="K2351" t="s">
        <v>910</v>
      </c>
      <c r="M2351" s="2">
        <v>504</v>
      </c>
    </row>
    <row r="2352" spans="2:13" ht="12.75">
      <c r="B2352" s="490">
        <v>1500</v>
      </c>
      <c r="C2352" s="1" t="s">
        <v>38</v>
      </c>
      <c r="D2352" s="1" t="s">
        <v>339</v>
      </c>
      <c r="E2352" s="1" t="s">
        <v>52</v>
      </c>
      <c r="F2352" s="25" t="s">
        <v>960</v>
      </c>
      <c r="G2352" s="25" t="s">
        <v>73</v>
      </c>
      <c r="H2352" s="5">
        <f t="shared" si="190"/>
        <v>-35050</v>
      </c>
      <c r="I2352" s="20">
        <v>30</v>
      </c>
      <c r="K2352" t="s">
        <v>910</v>
      </c>
      <c r="M2352" s="2">
        <v>504</v>
      </c>
    </row>
    <row r="2353" spans="2:13" ht="12.75">
      <c r="B2353" s="490">
        <v>1400</v>
      </c>
      <c r="C2353" s="1" t="s">
        <v>38</v>
      </c>
      <c r="D2353" s="1" t="s">
        <v>339</v>
      </c>
      <c r="E2353" s="1" t="s">
        <v>52</v>
      </c>
      <c r="F2353" s="25" t="s">
        <v>960</v>
      </c>
      <c r="G2353" s="25" t="s">
        <v>89</v>
      </c>
      <c r="H2353" s="5">
        <f t="shared" si="190"/>
        <v>-36450</v>
      </c>
      <c r="I2353" s="20">
        <v>31</v>
      </c>
      <c r="K2353" t="s">
        <v>910</v>
      </c>
      <c r="M2353" s="2">
        <v>504</v>
      </c>
    </row>
    <row r="2354" spans="2:13" ht="12.75">
      <c r="B2354" s="490">
        <v>1450</v>
      </c>
      <c r="C2354" s="1" t="s">
        <v>38</v>
      </c>
      <c r="D2354" s="1" t="s">
        <v>339</v>
      </c>
      <c r="E2354" s="1" t="s">
        <v>52</v>
      </c>
      <c r="F2354" s="25" t="s">
        <v>960</v>
      </c>
      <c r="G2354" s="25" t="s">
        <v>90</v>
      </c>
      <c r="H2354" s="5">
        <f t="shared" si="190"/>
        <v>-37900</v>
      </c>
      <c r="I2354" s="20">
        <v>32</v>
      </c>
      <c r="K2354" t="s">
        <v>910</v>
      </c>
      <c r="M2354" s="2">
        <v>504</v>
      </c>
    </row>
    <row r="2355" spans="2:13" ht="12.75">
      <c r="B2355" s="490">
        <v>1550</v>
      </c>
      <c r="C2355" s="1" t="s">
        <v>38</v>
      </c>
      <c r="D2355" s="1" t="s">
        <v>339</v>
      </c>
      <c r="E2355" s="1" t="s">
        <v>52</v>
      </c>
      <c r="F2355" s="25" t="s">
        <v>960</v>
      </c>
      <c r="G2355" s="25" t="s">
        <v>91</v>
      </c>
      <c r="H2355" s="5">
        <f t="shared" si="190"/>
        <v>-39450</v>
      </c>
      <c r="I2355" s="20">
        <v>33</v>
      </c>
      <c r="K2355" t="s">
        <v>910</v>
      </c>
      <c r="M2355" s="2">
        <v>504</v>
      </c>
    </row>
    <row r="2356" spans="2:13" ht="12.75">
      <c r="B2356" s="490">
        <v>1700</v>
      </c>
      <c r="C2356" s="1" t="s">
        <v>38</v>
      </c>
      <c r="D2356" s="1" t="s">
        <v>339</v>
      </c>
      <c r="E2356" s="1" t="s">
        <v>52</v>
      </c>
      <c r="F2356" s="25" t="s">
        <v>960</v>
      </c>
      <c r="G2356" s="25" t="s">
        <v>137</v>
      </c>
      <c r="H2356" s="5">
        <f t="shared" si="190"/>
        <v>-41150</v>
      </c>
      <c r="I2356" s="20">
        <v>34</v>
      </c>
      <c r="K2356" t="s">
        <v>910</v>
      </c>
      <c r="M2356" s="2">
        <v>504</v>
      </c>
    </row>
    <row r="2357" spans="2:13" ht="12.75">
      <c r="B2357" s="490">
        <v>1400</v>
      </c>
      <c r="C2357" s="1" t="s">
        <v>38</v>
      </c>
      <c r="D2357" s="1" t="s">
        <v>339</v>
      </c>
      <c r="E2357" s="1" t="s">
        <v>52</v>
      </c>
      <c r="F2357" s="25" t="s">
        <v>960</v>
      </c>
      <c r="G2357" s="25" t="s">
        <v>92</v>
      </c>
      <c r="H2357" s="5">
        <f t="shared" si="190"/>
        <v>-42550</v>
      </c>
      <c r="I2357" s="20">
        <v>35</v>
      </c>
      <c r="K2357" t="s">
        <v>910</v>
      </c>
      <c r="M2357" s="2">
        <v>504</v>
      </c>
    </row>
    <row r="2358" spans="2:13" ht="12.75">
      <c r="B2358" s="490">
        <v>1500</v>
      </c>
      <c r="C2358" s="1" t="s">
        <v>38</v>
      </c>
      <c r="D2358" s="1" t="s">
        <v>339</v>
      </c>
      <c r="E2358" s="1" t="s">
        <v>52</v>
      </c>
      <c r="F2358" s="25" t="s">
        <v>960</v>
      </c>
      <c r="G2358" s="25" t="s">
        <v>198</v>
      </c>
      <c r="H2358" s="5">
        <f t="shared" si="190"/>
        <v>-44050</v>
      </c>
      <c r="I2358" s="20">
        <v>36</v>
      </c>
      <c r="K2358" t="s">
        <v>910</v>
      </c>
      <c r="M2358" s="2">
        <v>504</v>
      </c>
    </row>
    <row r="2359" spans="2:13" ht="12.75">
      <c r="B2359" s="490">
        <v>2500</v>
      </c>
      <c r="C2359" s="1" t="s">
        <v>961</v>
      </c>
      <c r="D2359" s="1" t="s">
        <v>339</v>
      </c>
      <c r="E2359" s="1" t="s">
        <v>52</v>
      </c>
      <c r="F2359" s="25" t="s">
        <v>960</v>
      </c>
      <c r="G2359" s="25" t="s">
        <v>123</v>
      </c>
      <c r="H2359" s="5">
        <f t="shared" si="190"/>
        <v>-46550</v>
      </c>
      <c r="I2359" s="20">
        <v>37</v>
      </c>
      <c r="K2359" t="s">
        <v>910</v>
      </c>
      <c r="M2359" s="2">
        <v>504</v>
      </c>
    </row>
    <row r="2360" spans="2:13" ht="12.75">
      <c r="B2360" s="490">
        <v>1500</v>
      </c>
      <c r="C2360" s="1" t="s">
        <v>38</v>
      </c>
      <c r="D2360" s="1" t="s">
        <v>339</v>
      </c>
      <c r="E2360" s="1" t="s">
        <v>52</v>
      </c>
      <c r="F2360" s="25" t="s">
        <v>960</v>
      </c>
      <c r="G2360" s="25" t="s">
        <v>123</v>
      </c>
      <c r="H2360" s="5">
        <f t="shared" si="190"/>
        <v>-48050</v>
      </c>
      <c r="I2360" s="20">
        <v>38</v>
      </c>
      <c r="K2360" t="s">
        <v>910</v>
      </c>
      <c r="M2360" s="2">
        <v>504</v>
      </c>
    </row>
    <row r="2361" spans="2:13" ht="12.75">
      <c r="B2361" s="490">
        <v>1400</v>
      </c>
      <c r="C2361" s="1" t="s">
        <v>38</v>
      </c>
      <c r="D2361" s="1" t="s">
        <v>339</v>
      </c>
      <c r="E2361" s="1" t="s">
        <v>52</v>
      </c>
      <c r="F2361" s="25" t="s">
        <v>960</v>
      </c>
      <c r="G2361" s="25" t="s">
        <v>224</v>
      </c>
      <c r="H2361" s="5">
        <f t="shared" si="190"/>
        <v>-49450</v>
      </c>
      <c r="I2361" s="20">
        <v>39</v>
      </c>
      <c r="K2361" t="s">
        <v>910</v>
      </c>
      <c r="M2361" s="2">
        <v>504</v>
      </c>
    </row>
    <row r="2362" spans="2:13" ht="12.75">
      <c r="B2362" s="490">
        <v>1400</v>
      </c>
      <c r="C2362" s="1" t="s">
        <v>38</v>
      </c>
      <c r="D2362" s="1" t="s">
        <v>339</v>
      </c>
      <c r="E2362" s="1" t="s">
        <v>52</v>
      </c>
      <c r="F2362" s="25" t="s">
        <v>960</v>
      </c>
      <c r="G2362" s="25" t="s">
        <v>227</v>
      </c>
      <c r="H2362" s="5">
        <f t="shared" si="190"/>
        <v>-50850</v>
      </c>
      <c r="I2362" s="20">
        <v>40</v>
      </c>
      <c r="K2362" t="s">
        <v>910</v>
      </c>
      <c r="M2362" s="2">
        <v>504</v>
      </c>
    </row>
    <row r="2363" spans="2:13" ht="12.75">
      <c r="B2363" s="490">
        <v>1600</v>
      </c>
      <c r="C2363" s="1" t="s">
        <v>38</v>
      </c>
      <c r="D2363" s="1" t="s">
        <v>339</v>
      </c>
      <c r="E2363" s="1" t="s">
        <v>52</v>
      </c>
      <c r="F2363" s="25" t="s">
        <v>960</v>
      </c>
      <c r="G2363" s="25" t="s">
        <v>230</v>
      </c>
      <c r="H2363" s="5">
        <f t="shared" si="190"/>
        <v>-52450</v>
      </c>
      <c r="I2363" s="20">
        <v>41</v>
      </c>
      <c r="K2363" t="s">
        <v>910</v>
      </c>
      <c r="M2363" s="2">
        <v>504</v>
      </c>
    </row>
    <row r="2364" spans="2:13" ht="12.75">
      <c r="B2364" s="490">
        <v>1300</v>
      </c>
      <c r="C2364" s="1" t="s">
        <v>38</v>
      </c>
      <c r="D2364" s="1" t="s">
        <v>339</v>
      </c>
      <c r="E2364" s="1" t="s">
        <v>52</v>
      </c>
      <c r="F2364" s="25" t="s">
        <v>960</v>
      </c>
      <c r="G2364" s="25" t="s">
        <v>232</v>
      </c>
      <c r="H2364" s="5">
        <f t="shared" si="190"/>
        <v>-53750</v>
      </c>
      <c r="I2364" s="20">
        <v>42</v>
      </c>
      <c r="K2364" t="s">
        <v>910</v>
      </c>
      <c r="M2364" s="2">
        <v>504</v>
      </c>
    </row>
    <row r="2365" spans="2:13" ht="12.75">
      <c r="B2365" s="490">
        <v>1400</v>
      </c>
      <c r="C2365" s="1" t="s">
        <v>38</v>
      </c>
      <c r="D2365" s="1" t="s">
        <v>339</v>
      </c>
      <c r="E2365" s="1" t="s">
        <v>52</v>
      </c>
      <c r="F2365" s="25" t="s">
        <v>960</v>
      </c>
      <c r="G2365" s="25" t="s">
        <v>234</v>
      </c>
      <c r="H2365" s="5">
        <f t="shared" si="190"/>
        <v>-55150</v>
      </c>
      <c r="I2365" s="20">
        <v>43</v>
      </c>
      <c r="K2365" t="s">
        <v>910</v>
      </c>
      <c r="M2365" s="2">
        <v>504</v>
      </c>
    </row>
    <row r="2366" spans="2:13" ht="12.75">
      <c r="B2366" s="490">
        <v>1550</v>
      </c>
      <c r="C2366" s="1" t="s">
        <v>38</v>
      </c>
      <c r="D2366" s="1" t="s">
        <v>339</v>
      </c>
      <c r="E2366" s="1" t="s">
        <v>52</v>
      </c>
      <c r="F2366" s="25" t="s">
        <v>960</v>
      </c>
      <c r="G2366" s="25" t="s">
        <v>236</v>
      </c>
      <c r="H2366" s="5">
        <f t="shared" si="190"/>
        <v>-56700</v>
      </c>
      <c r="I2366" s="20">
        <v>44</v>
      </c>
      <c r="K2366" t="s">
        <v>910</v>
      </c>
      <c r="M2366" s="2">
        <v>504</v>
      </c>
    </row>
    <row r="2367" spans="2:13" ht="12.75">
      <c r="B2367" s="490">
        <v>2500</v>
      </c>
      <c r="C2367" s="1" t="s">
        <v>961</v>
      </c>
      <c r="D2367" s="1" t="s">
        <v>339</v>
      </c>
      <c r="E2367" s="1" t="s">
        <v>52</v>
      </c>
      <c r="F2367" s="25" t="s">
        <v>960</v>
      </c>
      <c r="G2367" s="25" t="s">
        <v>236</v>
      </c>
      <c r="H2367" s="5">
        <f t="shared" si="190"/>
        <v>-59200</v>
      </c>
      <c r="I2367" s="20">
        <v>45</v>
      </c>
      <c r="K2367" t="s">
        <v>910</v>
      </c>
      <c r="M2367" s="2">
        <v>504</v>
      </c>
    </row>
    <row r="2368" spans="2:13" ht="12.75">
      <c r="B2368" s="490">
        <v>1400</v>
      </c>
      <c r="C2368" s="1" t="s">
        <v>38</v>
      </c>
      <c r="D2368" s="1" t="s">
        <v>339</v>
      </c>
      <c r="E2368" s="1" t="s">
        <v>52</v>
      </c>
      <c r="F2368" s="25" t="s">
        <v>960</v>
      </c>
      <c r="G2368" s="25" t="s">
        <v>238</v>
      </c>
      <c r="H2368" s="5">
        <f t="shared" si="190"/>
        <v>-60600</v>
      </c>
      <c r="I2368" s="20">
        <v>46</v>
      </c>
      <c r="K2368" t="s">
        <v>910</v>
      </c>
      <c r="M2368" s="2">
        <v>504</v>
      </c>
    </row>
    <row r="2369" spans="2:13" ht="12.75">
      <c r="B2369" s="490">
        <v>1600</v>
      </c>
      <c r="C2369" s="1" t="s">
        <v>38</v>
      </c>
      <c r="D2369" s="1" t="s">
        <v>339</v>
      </c>
      <c r="E2369" s="1" t="s">
        <v>52</v>
      </c>
      <c r="F2369" s="25" t="s">
        <v>960</v>
      </c>
      <c r="G2369" s="25" t="s">
        <v>249</v>
      </c>
      <c r="H2369" s="5">
        <f t="shared" si="190"/>
        <v>-62200</v>
      </c>
      <c r="I2369" s="20">
        <v>47</v>
      </c>
      <c r="K2369" t="s">
        <v>910</v>
      </c>
      <c r="M2369" s="2">
        <v>504</v>
      </c>
    </row>
    <row r="2370" spans="2:13" ht="12.75">
      <c r="B2370" s="490">
        <v>1500</v>
      </c>
      <c r="C2370" s="1" t="s">
        <v>38</v>
      </c>
      <c r="D2370" s="1" t="s">
        <v>339</v>
      </c>
      <c r="E2370" s="1" t="s">
        <v>52</v>
      </c>
      <c r="F2370" s="25" t="s">
        <v>960</v>
      </c>
      <c r="G2370" s="25" t="s">
        <v>307</v>
      </c>
      <c r="H2370" s="5">
        <f t="shared" si="190"/>
        <v>-63700</v>
      </c>
      <c r="I2370" s="20">
        <v>48</v>
      </c>
      <c r="K2370" t="s">
        <v>910</v>
      </c>
      <c r="M2370" s="2">
        <v>504</v>
      </c>
    </row>
    <row r="2371" spans="2:13" ht="12.75">
      <c r="B2371" s="490">
        <v>1400</v>
      </c>
      <c r="C2371" s="1" t="s">
        <v>38</v>
      </c>
      <c r="D2371" s="1" t="s">
        <v>339</v>
      </c>
      <c r="E2371" s="1" t="s">
        <v>52</v>
      </c>
      <c r="F2371" s="25" t="s">
        <v>960</v>
      </c>
      <c r="G2371" s="25" t="s">
        <v>309</v>
      </c>
      <c r="H2371" s="5">
        <f t="shared" si="190"/>
        <v>-65100</v>
      </c>
      <c r="I2371" s="20">
        <v>49</v>
      </c>
      <c r="K2371" t="s">
        <v>910</v>
      </c>
      <c r="M2371" s="2">
        <v>504</v>
      </c>
    </row>
    <row r="2372" spans="2:13" ht="12.75">
      <c r="B2372" s="490">
        <v>2500</v>
      </c>
      <c r="C2372" s="1" t="s">
        <v>961</v>
      </c>
      <c r="D2372" s="1" t="s">
        <v>339</v>
      </c>
      <c r="E2372" s="1" t="s">
        <v>52</v>
      </c>
      <c r="F2372" s="25" t="s">
        <v>960</v>
      </c>
      <c r="G2372" s="25" t="s">
        <v>309</v>
      </c>
      <c r="H2372" s="5">
        <f t="shared" si="190"/>
        <v>-67600</v>
      </c>
      <c r="I2372" s="20">
        <v>50</v>
      </c>
      <c r="K2372" t="s">
        <v>910</v>
      </c>
      <c r="M2372" s="2">
        <v>504</v>
      </c>
    </row>
    <row r="2373" spans="2:13" ht="12.75">
      <c r="B2373" s="490">
        <v>1200</v>
      </c>
      <c r="C2373" s="1" t="s">
        <v>38</v>
      </c>
      <c r="D2373" s="1" t="s">
        <v>339</v>
      </c>
      <c r="E2373" s="1" t="s">
        <v>52</v>
      </c>
      <c r="F2373" s="25" t="s">
        <v>960</v>
      </c>
      <c r="G2373" s="25" t="s">
        <v>311</v>
      </c>
      <c r="H2373" s="5">
        <f t="shared" si="190"/>
        <v>-68800</v>
      </c>
      <c r="I2373" s="20">
        <v>51</v>
      </c>
      <c r="K2373" t="s">
        <v>910</v>
      </c>
      <c r="M2373" s="2">
        <v>504</v>
      </c>
    </row>
    <row r="2374" spans="2:13" ht="12.75">
      <c r="B2374" s="490">
        <v>1600</v>
      </c>
      <c r="C2374" s="1" t="s">
        <v>38</v>
      </c>
      <c r="D2374" s="1" t="s">
        <v>339</v>
      </c>
      <c r="E2374" s="1" t="s">
        <v>52</v>
      </c>
      <c r="F2374" s="25" t="s">
        <v>960</v>
      </c>
      <c r="G2374" s="25" t="s">
        <v>313</v>
      </c>
      <c r="H2374" s="5">
        <f t="shared" si="190"/>
        <v>-70400</v>
      </c>
      <c r="I2374" s="20">
        <v>52</v>
      </c>
      <c r="K2374" t="s">
        <v>910</v>
      </c>
      <c r="M2374" s="2">
        <v>504</v>
      </c>
    </row>
    <row r="2375" spans="2:13" ht="12.75">
      <c r="B2375" s="490">
        <v>1800</v>
      </c>
      <c r="C2375" s="1" t="s">
        <v>38</v>
      </c>
      <c r="D2375" s="1" t="s">
        <v>339</v>
      </c>
      <c r="E2375" s="1" t="s">
        <v>52</v>
      </c>
      <c r="F2375" s="25" t="s">
        <v>960</v>
      </c>
      <c r="G2375" s="25" t="s">
        <v>315</v>
      </c>
      <c r="H2375" s="5">
        <f t="shared" si="190"/>
        <v>-72200</v>
      </c>
      <c r="I2375" s="20">
        <v>53</v>
      </c>
      <c r="K2375" t="s">
        <v>910</v>
      </c>
      <c r="M2375" s="2">
        <v>504</v>
      </c>
    </row>
    <row r="2376" spans="2:13" ht="12.75">
      <c r="B2376" s="492">
        <v>1600</v>
      </c>
      <c r="C2376" s="46" t="s">
        <v>38</v>
      </c>
      <c r="D2376" s="10" t="s">
        <v>339</v>
      </c>
      <c r="E2376" s="1" t="s">
        <v>52</v>
      </c>
      <c r="F2376" s="25" t="s">
        <v>962</v>
      </c>
      <c r="G2376" s="28" t="s">
        <v>14</v>
      </c>
      <c r="H2376" s="5">
        <f t="shared" si="190"/>
        <v>-73800</v>
      </c>
      <c r="I2376" s="20">
        <v>54</v>
      </c>
      <c r="K2376" t="s">
        <v>934</v>
      </c>
      <c r="M2376" s="2">
        <v>504</v>
      </c>
    </row>
    <row r="2377" spans="2:13" ht="12.75">
      <c r="B2377" s="490">
        <v>1500</v>
      </c>
      <c r="C2377" s="46" t="s">
        <v>38</v>
      </c>
      <c r="D2377" s="10" t="s">
        <v>339</v>
      </c>
      <c r="E2377" s="1" t="s">
        <v>52</v>
      </c>
      <c r="F2377" s="25" t="s">
        <v>962</v>
      </c>
      <c r="G2377" s="25" t="s">
        <v>19</v>
      </c>
      <c r="H2377" s="5">
        <f t="shared" si="190"/>
        <v>-75300</v>
      </c>
      <c r="I2377" s="20">
        <v>55</v>
      </c>
      <c r="K2377" t="s">
        <v>934</v>
      </c>
      <c r="M2377" s="2">
        <v>504</v>
      </c>
    </row>
    <row r="2378" spans="2:13" ht="12.75">
      <c r="B2378" s="490">
        <v>1700</v>
      </c>
      <c r="C2378" s="46" t="s">
        <v>38</v>
      </c>
      <c r="D2378" s="10" t="s">
        <v>339</v>
      </c>
      <c r="E2378" s="1" t="s">
        <v>52</v>
      </c>
      <c r="F2378" s="25" t="s">
        <v>962</v>
      </c>
      <c r="G2378" s="25" t="s">
        <v>21</v>
      </c>
      <c r="H2378" s="5">
        <f t="shared" si="190"/>
        <v>-77000</v>
      </c>
      <c r="I2378" s="20">
        <v>56</v>
      </c>
      <c r="K2378" t="s">
        <v>934</v>
      </c>
      <c r="M2378" s="2">
        <v>504</v>
      </c>
    </row>
    <row r="2379" spans="2:13" ht="12.75">
      <c r="B2379" s="490">
        <v>1600</v>
      </c>
      <c r="C2379" s="46" t="s">
        <v>38</v>
      </c>
      <c r="D2379" s="10" t="s">
        <v>339</v>
      </c>
      <c r="E2379" s="1" t="s">
        <v>52</v>
      </c>
      <c r="F2379" s="25" t="s">
        <v>962</v>
      </c>
      <c r="G2379" s="25" t="s">
        <v>25</v>
      </c>
      <c r="H2379" s="5">
        <f t="shared" si="190"/>
        <v>-78600</v>
      </c>
      <c r="I2379" s="20">
        <v>57</v>
      </c>
      <c r="K2379" t="s">
        <v>934</v>
      </c>
      <c r="M2379" s="2">
        <v>504</v>
      </c>
    </row>
    <row r="2380" spans="2:13" ht="12.75">
      <c r="B2380" s="490">
        <v>1700</v>
      </c>
      <c r="C2380" s="46" t="s">
        <v>38</v>
      </c>
      <c r="D2380" s="10" t="s">
        <v>339</v>
      </c>
      <c r="E2380" s="1" t="s">
        <v>52</v>
      </c>
      <c r="F2380" s="25" t="s">
        <v>962</v>
      </c>
      <c r="G2380" s="25" t="s">
        <v>27</v>
      </c>
      <c r="H2380" s="5">
        <f t="shared" si="190"/>
        <v>-80300</v>
      </c>
      <c r="I2380" s="20">
        <v>58</v>
      </c>
      <c r="K2380" t="s">
        <v>934</v>
      </c>
      <c r="M2380" s="2">
        <v>504</v>
      </c>
    </row>
    <row r="2381" spans="2:13" ht="12.75">
      <c r="B2381" s="490">
        <v>1400</v>
      </c>
      <c r="C2381" s="46" t="s">
        <v>38</v>
      </c>
      <c r="D2381" s="10" t="s">
        <v>339</v>
      </c>
      <c r="E2381" s="1" t="s">
        <v>52</v>
      </c>
      <c r="F2381" s="25" t="s">
        <v>962</v>
      </c>
      <c r="G2381" s="25" t="s">
        <v>71</v>
      </c>
      <c r="H2381" s="5">
        <f t="shared" si="190"/>
        <v>-81700</v>
      </c>
      <c r="I2381" s="20">
        <v>59</v>
      </c>
      <c r="K2381" t="s">
        <v>934</v>
      </c>
      <c r="M2381" s="2">
        <v>504</v>
      </c>
    </row>
    <row r="2382" spans="2:13" ht="12.75">
      <c r="B2382" s="490">
        <v>1800</v>
      </c>
      <c r="C2382" s="1" t="s">
        <v>38</v>
      </c>
      <c r="D2382" s="10" t="s">
        <v>339</v>
      </c>
      <c r="E2382" s="1" t="s">
        <v>52</v>
      </c>
      <c r="F2382" s="25" t="s">
        <v>962</v>
      </c>
      <c r="G2382" s="25" t="s">
        <v>73</v>
      </c>
      <c r="H2382" s="5">
        <f t="shared" si="190"/>
        <v>-83500</v>
      </c>
      <c r="I2382" s="20">
        <v>60</v>
      </c>
      <c r="K2382" t="s">
        <v>934</v>
      </c>
      <c r="M2382" s="2">
        <v>504</v>
      </c>
    </row>
    <row r="2383" spans="2:13" ht="12.75">
      <c r="B2383" s="490">
        <v>1800</v>
      </c>
      <c r="C2383" s="1" t="s">
        <v>38</v>
      </c>
      <c r="D2383" s="10" t="s">
        <v>339</v>
      </c>
      <c r="E2383" s="1" t="s">
        <v>52</v>
      </c>
      <c r="F2383" s="25" t="s">
        <v>962</v>
      </c>
      <c r="G2383" s="25" t="s">
        <v>89</v>
      </c>
      <c r="H2383" s="5">
        <f t="shared" si="190"/>
        <v>-85300</v>
      </c>
      <c r="I2383" s="20">
        <v>61</v>
      </c>
      <c r="K2383" t="s">
        <v>934</v>
      </c>
      <c r="M2383" s="2">
        <v>504</v>
      </c>
    </row>
    <row r="2384" spans="2:13" ht="12.75">
      <c r="B2384" s="490">
        <v>1500</v>
      </c>
      <c r="C2384" s="1" t="s">
        <v>38</v>
      </c>
      <c r="D2384" s="10" t="s">
        <v>339</v>
      </c>
      <c r="E2384" s="1" t="s">
        <v>52</v>
      </c>
      <c r="F2384" s="25" t="s">
        <v>962</v>
      </c>
      <c r="G2384" s="25" t="s">
        <v>90</v>
      </c>
      <c r="H2384" s="5">
        <f t="shared" si="190"/>
        <v>-86800</v>
      </c>
      <c r="I2384" s="20">
        <v>62</v>
      </c>
      <c r="K2384" t="s">
        <v>934</v>
      </c>
      <c r="M2384" s="2">
        <v>504</v>
      </c>
    </row>
    <row r="2385" spans="2:13" ht="12.75">
      <c r="B2385" s="490">
        <v>1500</v>
      </c>
      <c r="C2385" s="1" t="s">
        <v>38</v>
      </c>
      <c r="D2385" s="10" t="s">
        <v>339</v>
      </c>
      <c r="E2385" s="1" t="s">
        <v>52</v>
      </c>
      <c r="F2385" s="25" t="s">
        <v>962</v>
      </c>
      <c r="G2385" s="25" t="s">
        <v>91</v>
      </c>
      <c r="H2385" s="5">
        <f t="shared" si="190"/>
        <v>-88300</v>
      </c>
      <c r="I2385" s="20">
        <v>63</v>
      </c>
      <c r="K2385" t="s">
        <v>934</v>
      </c>
      <c r="M2385" s="2">
        <v>504</v>
      </c>
    </row>
    <row r="2386" spans="2:13" ht="12.75">
      <c r="B2386" s="490">
        <v>1600</v>
      </c>
      <c r="C2386" s="46" t="s">
        <v>38</v>
      </c>
      <c r="D2386" s="10" t="s">
        <v>339</v>
      </c>
      <c r="E2386" s="1" t="s">
        <v>52</v>
      </c>
      <c r="F2386" s="25" t="s">
        <v>962</v>
      </c>
      <c r="G2386" s="25" t="s">
        <v>137</v>
      </c>
      <c r="H2386" s="5">
        <f t="shared" si="190"/>
        <v>-89900</v>
      </c>
      <c r="I2386" s="20">
        <v>64</v>
      </c>
      <c r="K2386" t="s">
        <v>934</v>
      </c>
      <c r="M2386" s="2">
        <v>504</v>
      </c>
    </row>
    <row r="2387" spans="2:13" ht="12.75">
      <c r="B2387" s="490">
        <v>1400</v>
      </c>
      <c r="C2387" s="1" t="s">
        <v>38</v>
      </c>
      <c r="D2387" s="10" t="s">
        <v>339</v>
      </c>
      <c r="E2387" s="1" t="s">
        <v>52</v>
      </c>
      <c r="F2387" s="25" t="s">
        <v>962</v>
      </c>
      <c r="G2387" s="25" t="s">
        <v>92</v>
      </c>
      <c r="H2387" s="5">
        <f t="shared" si="190"/>
        <v>-91300</v>
      </c>
      <c r="I2387" s="20">
        <v>65</v>
      </c>
      <c r="K2387" t="s">
        <v>934</v>
      </c>
      <c r="M2387" s="2">
        <v>504</v>
      </c>
    </row>
    <row r="2388" spans="2:13" ht="12.75">
      <c r="B2388" s="490">
        <v>1700</v>
      </c>
      <c r="C2388" s="46" t="s">
        <v>38</v>
      </c>
      <c r="D2388" s="10" t="s">
        <v>339</v>
      </c>
      <c r="E2388" s="1" t="s">
        <v>52</v>
      </c>
      <c r="F2388" s="25" t="s">
        <v>962</v>
      </c>
      <c r="G2388" s="25" t="s">
        <v>123</v>
      </c>
      <c r="H2388" s="5">
        <f t="shared" si="190"/>
        <v>-93000</v>
      </c>
      <c r="I2388" s="20">
        <v>66</v>
      </c>
      <c r="K2388" t="s">
        <v>934</v>
      </c>
      <c r="M2388" s="2">
        <v>504</v>
      </c>
    </row>
    <row r="2389" spans="2:13" ht="12.75">
      <c r="B2389" s="490">
        <v>1500</v>
      </c>
      <c r="C2389" s="1" t="s">
        <v>38</v>
      </c>
      <c r="D2389" s="10" t="s">
        <v>339</v>
      </c>
      <c r="E2389" s="1" t="s">
        <v>52</v>
      </c>
      <c r="F2389" s="25" t="s">
        <v>962</v>
      </c>
      <c r="G2389" s="25" t="s">
        <v>224</v>
      </c>
      <c r="H2389" s="5">
        <f t="shared" si="190"/>
        <v>-94500</v>
      </c>
      <c r="I2389" s="20">
        <v>67</v>
      </c>
      <c r="K2389" t="s">
        <v>934</v>
      </c>
      <c r="M2389" s="2">
        <v>504</v>
      </c>
    </row>
    <row r="2390" spans="2:13" ht="12.75">
      <c r="B2390" s="490">
        <v>1600</v>
      </c>
      <c r="C2390" s="1" t="s">
        <v>38</v>
      </c>
      <c r="D2390" s="10" t="s">
        <v>339</v>
      </c>
      <c r="E2390" s="1" t="s">
        <v>52</v>
      </c>
      <c r="F2390" s="25" t="s">
        <v>962</v>
      </c>
      <c r="G2390" s="25" t="s">
        <v>227</v>
      </c>
      <c r="H2390" s="5">
        <f t="shared" si="190"/>
        <v>-96100</v>
      </c>
      <c r="I2390" s="20">
        <v>68</v>
      </c>
      <c r="K2390" t="s">
        <v>934</v>
      </c>
      <c r="M2390" s="2">
        <v>504</v>
      </c>
    </row>
    <row r="2391" spans="2:13" ht="12.75">
      <c r="B2391" s="490">
        <v>1600</v>
      </c>
      <c r="C2391" s="1" t="s">
        <v>38</v>
      </c>
      <c r="D2391" s="10" t="s">
        <v>339</v>
      </c>
      <c r="E2391" s="1" t="s">
        <v>52</v>
      </c>
      <c r="F2391" s="25" t="s">
        <v>962</v>
      </c>
      <c r="G2391" s="25" t="s">
        <v>230</v>
      </c>
      <c r="H2391" s="5">
        <f t="shared" si="190"/>
        <v>-97700</v>
      </c>
      <c r="I2391" s="20">
        <v>69</v>
      </c>
      <c r="K2391" t="s">
        <v>934</v>
      </c>
      <c r="M2391" s="2">
        <v>504</v>
      </c>
    </row>
    <row r="2392" spans="2:13" ht="12.75">
      <c r="B2392" s="490">
        <v>1800</v>
      </c>
      <c r="C2392" s="1" t="s">
        <v>38</v>
      </c>
      <c r="D2392" s="10" t="s">
        <v>339</v>
      </c>
      <c r="E2392" s="1" t="s">
        <v>52</v>
      </c>
      <c r="F2392" s="25" t="s">
        <v>962</v>
      </c>
      <c r="G2392" s="25" t="s">
        <v>232</v>
      </c>
      <c r="H2392" s="5">
        <f t="shared" si="190"/>
        <v>-99500</v>
      </c>
      <c r="I2392" s="20">
        <v>70</v>
      </c>
      <c r="K2392" t="s">
        <v>934</v>
      </c>
      <c r="M2392" s="2">
        <v>504</v>
      </c>
    </row>
    <row r="2393" spans="2:13" ht="12.75">
      <c r="B2393" s="490">
        <v>1500</v>
      </c>
      <c r="C2393" s="1" t="s">
        <v>38</v>
      </c>
      <c r="D2393" s="10" t="s">
        <v>339</v>
      </c>
      <c r="E2393" s="1" t="s">
        <v>52</v>
      </c>
      <c r="F2393" s="25" t="s">
        <v>962</v>
      </c>
      <c r="G2393" s="25" t="s">
        <v>236</v>
      </c>
      <c r="H2393" s="5">
        <f t="shared" si="190"/>
        <v>-101000</v>
      </c>
      <c r="I2393" s="20">
        <v>71</v>
      </c>
      <c r="K2393" t="s">
        <v>934</v>
      </c>
      <c r="M2393" s="2">
        <v>504</v>
      </c>
    </row>
    <row r="2394" spans="2:13" ht="12.75">
      <c r="B2394" s="490">
        <v>1600</v>
      </c>
      <c r="C2394" s="1" t="s">
        <v>38</v>
      </c>
      <c r="D2394" s="10" t="s">
        <v>339</v>
      </c>
      <c r="E2394" s="1" t="s">
        <v>52</v>
      </c>
      <c r="F2394" s="25" t="s">
        <v>962</v>
      </c>
      <c r="G2394" s="25" t="s">
        <v>238</v>
      </c>
      <c r="H2394" s="5">
        <f t="shared" si="190"/>
        <v>-102600</v>
      </c>
      <c r="I2394" s="20">
        <v>72</v>
      </c>
      <c r="K2394" t="s">
        <v>934</v>
      </c>
      <c r="M2394" s="2">
        <v>504</v>
      </c>
    </row>
    <row r="2395" spans="2:13" ht="12.75">
      <c r="B2395" s="490">
        <v>1400</v>
      </c>
      <c r="C2395" s="1" t="s">
        <v>38</v>
      </c>
      <c r="D2395" s="10" t="s">
        <v>339</v>
      </c>
      <c r="E2395" s="1" t="s">
        <v>52</v>
      </c>
      <c r="F2395" s="25" t="s">
        <v>962</v>
      </c>
      <c r="G2395" s="25" t="s">
        <v>249</v>
      </c>
      <c r="H2395" s="5">
        <f aca="true" t="shared" si="191" ref="H2395:H2401">H2394-B2395</f>
        <v>-104000</v>
      </c>
      <c r="I2395" s="20">
        <v>73</v>
      </c>
      <c r="K2395" t="s">
        <v>934</v>
      </c>
      <c r="M2395" s="2">
        <v>504</v>
      </c>
    </row>
    <row r="2396" spans="2:13" ht="12.75">
      <c r="B2396" s="490">
        <v>1500</v>
      </c>
      <c r="C2396" s="1" t="s">
        <v>38</v>
      </c>
      <c r="D2396" s="10" t="s">
        <v>339</v>
      </c>
      <c r="E2396" s="1" t="s">
        <v>52</v>
      </c>
      <c r="F2396" s="25" t="s">
        <v>962</v>
      </c>
      <c r="G2396" s="25" t="s">
        <v>307</v>
      </c>
      <c r="H2396" s="5">
        <f t="shared" si="191"/>
        <v>-105500</v>
      </c>
      <c r="I2396" s="20">
        <v>74</v>
      </c>
      <c r="K2396" t="s">
        <v>934</v>
      </c>
      <c r="M2396" s="2">
        <v>504</v>
      </c>
    </row>
    <row r="2397" spans="2:13" ht="12.75">
      <c r="B2397" s="490">
        <v>1500</v>
      </c>
      <c r="C2397" s="1" t="s">
        <v>38</v>
      </c>
      <c r="D2397" s="10" t="s">
        <v>339</v>
      </c>
      <c r="E2397" s="1" t="s">
        <v>52</v>
      </c>
      <c r="F2397" s="25" t="s">
        <v>962</v>
      </c>
      <c r="G2397" s="25" t="s">
        <v>309</v>
      </c>
      <c r="H2397" s="5">
        <f t="shared" si="191"/>
        <v>-107000</v>
      </c>
      <c r="I2397" s="20">
        <v>75</v>
      </c>
      <c r="K2397" t="s">
        <v>934</v>
      </c>
      <c r="M2397" s="2">
        <v>504</v>
      </c>
    </row>
    <row r="2398" spans="2:13" ht="12.75">
      <c r="B2398" s="490">
        <v>1700</v>
      </c>
      <c r="C2398" s="1" t="s">
        <v>38</v>
      </c>
      <c r="D2398" s="10" t="s">
        <v>339</v>
      </c>
      <c r="E2398" s="1" t="s">
        <v>52</v>
      </c>
      <c r="F2398" s="25" t="s">
        <v>962</v>
      </c>
      <c r="G2398" s="25" t="s">
        <v>311</v>
      </c>
      <c r="H2398" s="5">
        <f t="shared" si="191"/>
        <v>-108700</v>
      </c>
      <c r="I2398" s="20">
        <v>76</v>
      </c>
      <c r="K2398" t="s">
        <v>934</v>
      </c>
      <c r="M2398" s="2">
        <v>504</v>
      </c>
    </row>
    <row r="2399" spans="2:13" ht="12.75">
      <c r="B2399" s="490">
        <v>1500</v>
      </c>
      <c r="C2399" s="1" t="s">
        <v>38</v>
      </c>
      <c r="D2399" s="10" t="s">
        <v>339</v>
      </c>
      <c r="E2399" s="1" t="s">
        <v>52</v>
      </c>
      <c r="F2399" s="25" t="s">
        <v>962</v>
      </c>
      <c r="G2399" s="25" t="s">
        <v>313</v>
      </c>
      <c r="H2399" s="5">
        <f t="shared" si="191"/>
        <v>-110200</v>
      </c>
      <c r="I2399" s="20">
        <v>77</v>
      </c>
      <c r="K2399" t="s">
        <v>934</v>
      </c>
      <c r="M2399" s="2">
        <v>504</v>
      </c>
    </row>
    <row r="2400" spans="2:13" ht="12.75">
      <c r="B2400" s="490">
        <v>1500</v>
      </c>
      <c r="C2400" s="1" t="s">
        <v>799</v>
      </c>
      <c r="D2400" s="10" t="s">
        <v>339</v>
      </c>
      <c r="E2400" s="1" t="s">
        <v>52</v>
      </c>
      <c r="F2400" s="25" t="s">
        <v>962</v>
      </c>
      <c r="G2400" s="25" t="s">
        <v>315</v>
      </c>
      <c r="H2400" s="5">
        <f t="shared" si="191"/>
        <v>-111700</v>
      </c>
      <c r="I2400" s="20">
        <v>78</v>
      </c>
      <c r="K2400" t="s">
        <v>934</v>
      </c>
      <c r="M2400" s="2">
        <v>504</v>
      </c>
    </row>
    <row r="2401" spans="1:13" s="44" customFormat="1" ht="12.75">
      <c r="A2401" s="1"/>
      <c r="B2401" s="490">
        <v>1500</v>
      </c>
      <c r="C2401" s="1" t="s">
        <v>38</v>
      </c>
      <c r="D2401" s="10" t="s">
        <v>339</v>
      </c>
      <c r="E2401" s="1" t="s">
        <v>52</v>
      </c>
      <c r="F2401" s="25" t="s">
        <v>962</v>
      </c>
      <c r="G2401" s="25" t="s">
        <v>315</v>
      </c>
      <c r="H2401" s="5">
        <f t="shared" si="191"/>
        <v>-113200</v>
      </c>
      <c r="I2401" s="20">
        <v>79</v>
      </c>
      <c r="J2401"/>
      <c r="K2401" t="s">
        <v>934</v>
      </c>
      <c r="L2401"/>
      <c r="M2401" s="2">
        <v>504</v>
      </c>
    </row>
    <row r="2402" spans="1:13" ht="12.75">
      <c r="A2402" s="9"/>
      <c r="B2402" s="493">
        <f>SUM(B2331:B2401)</f>
        <v>113200</v>
      </c>
      <c r="C2402" s="9"/>
      <c r="D2402" s="9"/>
      <c r="E2402" s="9" t="s">
        <v>52</v>
      </c>
      <c r="F2402" s="16"/>
      <c r="G2402" s="16"/>
      <c r="H2402" s="42">
        <v>0</v>
      </c>
      <c r="I2402" s="43">
        <v>84</v>
      </c>
      <c r="J2402" s="44"/>
      <c r="K2402" s="44"/>
      <c r="L2402" s="44"/>
      <c r="M2402" s="2">
        <v>504</v>
      </c>
    </row>
    <row r="2403" spans="8:13" ht="12.75">
      <c r="H2403" s="5">
        <f>H2402-B2403</f>
        <v>0</v>
      </c>
      <c r="I2403" s="20">
        <v>85</v>
      </c>
      <c r="M2403" s="2">
        <v>504</v>
      </c>
    </row>
    <row r="2404" spans="8:13" ht="12.75">
      <c r="H2404" s="5">
        <f aca="true" t="shared" si="192" ref="H2404:H2432">H2403-B2404</f>
        <v>0</v>
      </c>
      <c r="I2404" s="20">
        <v>86</v>
      </c>
      <c r="M2404" s="2">
        <v>504</v>
      </c>
    </row>
    <row r="2405" spans="2:13" ht="12.75">
      <c r="B2405" s="321">
        <v>5000</v>
      </c>
      <c r="C2405" s="1" t="s">
        <v>963</v>
      </c>
      <c r="D2405" s="1" t="s">
        <v>339</v>
      </c>
      <c r="E2405" s="1" t="s">
        <v>339</v>
      </c>
      <c r="F2405" s="25" t="s">
        <v>964</v>
      </c>
      <c r="G2405" s="25" t="s">
        <v>27</v>
      </c>
      <c r="H2405" s="5">
        <f t="shared" si="192"/>
        <v>-5000</v>
      </c>
      <c r="I2405" s="20">
        <v>87</v>
      </c>
      <c r="K2405" t="s">
        <v>910</v>
      </c>
      <c r="M2405" s="2">
        <v>504</v>
      </c>
    </row>
    <row r="2406" spans="2:13" ht="12.75">
      <c r="B2406" s="321">
        <v>2500</v>
      </c>
      <c r="C2406" s="1" t="s">
        <v>965</v>
      </c>
      <c r="D2406" s="1" t="s">
        <v>339</v>
      </c>
      <c r="E2406" s="1" t="s">
        <v>339</v>
      </c>
      <c r="F2406" s="25" t="s">
        <v>966</v>
      </c>
      <c r="G2406" s="25" t="s">
        <v>91</v>
      </c>
      <c r="H2406" s="5">
        <f t="shared" si="192"/>
        <v>-7500</v>
      </c>
      <c r="I2406" s="20">
        <v>88</v>
      </c>
      <c r="K2406" t="s">
        <v>910</v>
      </c>
      <c r="M2406" s="2">
        <v>504</v>
      </c>
    </row>
    <row r="2407" spans="2:13" ht="12.75">
      <c r="B2407" s="321">
        <v>1200</v>
      </c>
      <c r="C2407" s="1" t="s">
        <v>967</v>
      </c>
      <c r="D2407" s="1" t="s">
        <v>339</v>
      </c>
      <c r="E2407" s="1" t="s">
        <v>339</v>
      </c>
      <c r="F2407" s="25" t="s">
        <v>968</v>
      </c>
      <c r="G2407" s="25" t="s">
        <v>91</v>
      </c>
      <c r="H2407" s="5">
        <f t="shared" si="192"/>
        <v>-8700</v>
      </c>
      <c r="I2407" s="20">
        <v>89</v>
      </c>
      <c r="K2407" t="s">
        <v>910</v>
      </c>
      <c r="M2407" s="2">
        <v>504</v>
      </c>
    </row>
    <row r="2408" spans="2:13" ht="12.75">
      <c r="B2408" s="321">
        <v>5000</v>
      </c>
      <c r="C2408" s="1" t="s">
        <v>963</v>
      </c>
      <c r="D2408" s="1" t="s">
        <v>339</v>
      </c>
      <c r="E2408" s="1" t="s">
        <v>339</v>
      </c>
      <c r="F2408" s="25" t="s">
        <v>969</v>
      </c>
      <c r="G2408" s="25" t="s">
        <v>123</v>
      </c>
      <c r="H2408" s="5">
        <f t="shared" si="192"/>
        <v>-13700</v>
      </c>
      <c r="I2408" s="20">
        <v>90</v>
      </c>
      <c r="K2408" t="s">
        <v>910</v>
      </c>
      <c r="M2408" s="2">
        <v>504</v>
      </c>
    </row>
    <row r="2409" spans="2:13" ht="12.75">
      <c r="B2409" s="321">
        <v>5000</v>
      </c>
      <c r="C2409" s="1" t="s">
        <v>970</v>
      </c>
      <c r="D2409" s="1" t="s">
        <v>339</v>
      </c>
      <c r="E2409" s="1" t="s">
        <v>339</v>
      </c>
      <c r="F2409" s="25" t="s">
        <v>971</v>
      </c>
      <c r="G2409" s="25" t="s">
        <v>224</v>
      </c>
      <c r="H2409" s="5">
        <f t="shared" si="192"/>
        <v>-18700</v>
      </c>
      <c r="I2409" s="20">
        <v>91</v>
      </c>
      <c r="K2409" t="s">
        <v>910</v>
      </c>
      <c r="M2409" s="2">
        <v>504</v>
      </c>
    </row>
    <row r="2410" spans="2:13" ht="12.75">
      <c r="B2410" s="321">
        <v>15000</v>
      </c>
      <c r="C2410" s="1" t="s">
        <v>972</v>
      </c>
      <c r="D2410" s="1" t="s">
        <v>339</v>
      </c>
      <c r="E2410" s="1" t="s">
        <v>339</v>
      </c>
      <c r="F2410" s="25" t="s">
        <v>973</v>
      </c>
      <c r="G2410" s="25" t="s">
        <v>224</v>
      </c>
      <c r="H2410" s="5">
        <f t="shared" si="192"/>
        <v>-33700</v>
      </c>
      <c r="I2410" s="20">
        <v>92</v>
      </c>
      <c r="K2410" t="s">
        <v>910</v>
      </c>
      <c r="M2410" s="2">
        <v>504</v>
      </c>
    </row>
    <row r="2411" spans="2:13" ht="12.75">
      <c r="B2411" s="321">
        <v>5000</v>
      </c>
      <c r="C2411" s="1" t="s">
        <v>963</v>
      </c>
      <c r="D2411" s="1" t="s">
        <v>339</v>
      </c>
      <c r="E2411" s="1" t="s">
        <v>339</v>
      </c>
      <c r="F2411" s="25" t="s">
        <v>974</v>
      </c>
      <c r="G2411" s="25" t="s">
        <v>227</v>
      </c>
      <c r="H2411" s="5">
        <f t="shared" si="192"/>
        <v>-38700</v>
      </c>
      <c r="I2411" s="20">
        <v>93</v>
      </c>
      <c r="K2411" t="s">
        <v>910</v>
      </c>
      <c r="M2411" s="2">
        <v>504</v>
      </c>
    </row>
    <row r="2412" spans="2:13" ht="12.75">
      <c r="B2412" s="321">
        <v>1200</v>
      </c>
      <c r="C2412" s="1" t="s">
        <v>967</v>
      </c>
      <c r="D2412" s="1" t="s">
        <v>339</v>
      </c>
      <c r="E2412" s="1" t="s">
        <v>339</v>
      </c>
      <c r="F2412" s="25" t="s">
        <v>975</v>
      </c>
      <c r="G2412" s="25" t="s">
        <v>236</v>
      </c>
      <c r="H2412" s="5">
        <f t="shared" si="192"/>
        <v>-39900</v>
      </c>
      <c r="I2412" s="20">
        <v>94</v>
      </c>
      <c r="K2412" t="s">
        <v>910</v>
      </c>
      <c r="M2412" s="2">
        <v>504</v>
      </c>
    </row>
    <row r="2413" spans="2:13" ht="12.75">
      <c r="B2413" s="321">
        <v>2000</v>
      </c>
      <c r="C2413" s="1" t="s">
        <v>976</v>
      </c>
      <c r="D2413" s="1" t="s">
        <v>339</v>
      </c>
      <c r="E2413" s="1" t="s">
        <v>339</v>
      </c>
      <c r="F2413" s="25" t="s">
        <v>977</v>
      </c>
      <c r="G2413" s="25" t="s">
        <v>307</v>
      </c>
      <c r="H2413" s="5">
        <f t="shared" si="192"/>
        <v>-41900</v>
      </c>
      <c r="I2413" s="20">
        <v>95</v>
      </c>
      <c r="K2413" t="s">
        <v>910</v>
      </c>
      <c r="M2413" s="2">
        <v>504</v>
      </c>
    </row>
    <row r="2414" spans="2:13" ht="12.75">
      <c r="B2414" s="321">
        <v>600</v>
      </c>
      <c r="C2414" s="1" t="s">
        <v>978</v>
      </c>
      <c r="D2414" s="1" t="s">
        <v>339</v>
      </c>
      <c r="E2414" s="1" t="s">
        <v>339</v>
      </c>
      <c r="F2414" s="25" t="s">
        <v>960</v>
      </c>
      <c r="G2414" s="25" t="s">
        <v>307</v>
      </c>
      <c r="H2414" s="5">
        <f t="shared" si="192"/>
        <v>-42500</v>
      </c>
      <c r="I2414" s="20">
        <v>96</v>
      </c>
      <c r="K2414" t="s">
        <v>910</v>
      </c>
      <c r="M2414" s="2">
        <v>504</v>
      </c>
    </row>
    <row r="2415" spans="2:13" ht="12.75">
      <c r="B2415" s="321">
        <v>5000</v>
      </c>
      <c r="C2415" s="1" t="s">
        <v>963</v>
      </c>
      <c r="D2415" s="1" t="s">
        <v>339</v>
      </c>
      <c r="E2415" s="1" t="s">
        <v>339</v>
      </c>
      <c r="F2415" s="25" t="s">
        <v>979</v>
      </c>
      <c r="G2415" s="25" t="s">
        <v>309</v>
      </c>
      <c r="H2415" s="5">
        <f t="shared" si="192"/>
        <v>-47500</v>
      </c>
      <c r="I2415" s="20">
        <v>97</v>
      </c>
      <c r="K2415" t="s">
        <v>910</v>
      </c>
      <c r="M2415" s="2">
        <v>504</v>
      </c>
    </row>
    <row r="2416" spans="2:13" ht="12.75">
      <c r="B2416" s="318">
        <v>5000</v>
      </c>
      <c r="C2416" s="46" t="s">
        <v>1205</v>
      </c>
      <c r="D2416" s="10" t="s">
        <v>339</v>
      </c>
      <c r="E2416" s="1" t="s">
        <v>339</v>
      </c>
      <c r="F2416" s="25" t="s">
        <v>980</v>
      </c>
      <c r="G2416" s="64" t="s">
        <v>14</v>
      </c>
      <c r="H2416" s="5">
        <f t="shared" si="192"/>
        <v>-52500</v>
      </c>
      <c r="I2416" s="20">
        <v>98</v>
      </c>
      <c r="K2416" t="s">
        <v>934</v>
      </c>
      <c r="M2416" s="2">
        <v>504</v>
      </c>
    </row>
    <row r="2417" spans="1:13" ht="12.75">
      <c r="A2417" s="10"/>
      <c r="B2417" s="318">
        <v>2500</v>
      </c>
      <c r="C2417" s="46" t="s">
        <v>1206</v>
      </c>
      <c r="D2417" s="10" t="s">
        <v>339</v>
      </c>
      <c r="E2417" s="1" t="s">
        <v>339</v>
      </c>
      <c r="F2417" s="25" t="s">
        <v>981</v>
      </c>
      <c r="G2417" s="28" t="s">
        <v>19</v>
      </c>
      <c r="H2417" s="5">
        <f t="shared" si="192"/>
        <v>-55000</v>
      </c>
      <c r="I2417" s="20">
        <v>99</v>
      </c>
      <c r="J2417" s="13"/>
      <c r="K2417" t="s">
        <v>934</v>
      </c>
      <c r="L2417" s="13"/>
      <c r="M2417" s="2">
        <v>504</v>
      </c>
    </row>
    <row r="2418" spans="2:13" ht="12.75">
      <c r="B2418" s="321">
        <v>2700</v>
      </c>
      <c r="C2418" s="46" t="s">
        <v>1220</v>
      </c>
      <c r="D2418" s="10" t="s">
        <v>339</v>
      </c>
      <c r="E2418" s="1" t="s">
        <v>339</v>
      </c>
      <c r="F2418" s="25" t="s">
        <v>982</v>
      </c>
      <c r="G2418" s="25" t="s">
        <v>27</v>
      </c>
      <c r="H2418" s="5">
        <f t="shared" si="192"/>
        <v>-57700</v>
      </c>
      <c r="I2418" s="20">
        <v>100</v>
      </c>
      <c r="K2418" t="s">
        <v>934</v>
      </c>
      <c r="M2418" s="2">
        <v>504</v>
      </c>
    </row>
    <row r="2419" spans="2:13" ht="12.75">
      <c r="B2419" s="321">
        <v>2500</v>
      </c>
      <c r="C2419" s="46" t="s">
        <v>1206</v>
      </c>
      <c r="D2419" s="10" t="s">
        <v>339</v>
      </c>
      <c r="E2419" s="1" t="s">
        <v>339</v>
      </c>
      <c r="F2419" s="25" t="s">
        <v>983</v>
      </c>
      <c r="G2419" s="25" t="s">
        <v>89</v>
      </c>
      <c r="H2419" s="5">
        <f t="shared" si="192"/>
        <v>-60200</v>
      </c>
      <c r="I2419" s="20">
        <v>101</v>
      </c>
      <c r="K2419" t="s">
        <v>934</v>
      </c>
      <c r="M2419" s="2">
        <v>504</v>
      </c>
    </row>
    <row r="2420" spans="2:13" ht="12.75">
      <c r="B2420" s="321">
        <v>2150</v>
      </c>
      <c r="C2420" s="1" t="s">
        <v>1221</v>
      </c>
      <c r="D2420" s="10" t="s">
        <v>339</v>
      </c>
      <c r="E2420" s="1" t="s">
        <v>339</v>
      </c>
      <c r="F2420" s="25" t="s">
        <v>984</v>
      </c>
      <c r="G2420" s="25" t="s">
        <v>137</v>
      </c>
      <c r="H2420" s="5">
        <f t="shared" si="192"/>
        <v>-62350</v>
      </c>
      <c r="I2420" s="20">
        <v>102</v>
      </c>
      <c r="K2420" t="s">
        <v>934</v>
      </c>
      <c r="M2420" s="2">
        <v>504</v>
      </c>
    </row>
    <row r="2421" spans="2:13" ht="12.75">
      <c r="B2421" s="321">
        <v>1225</v>
      </c>
      <c r="C2421" s="1" t="s">
        <v>985</v>
      </c>
      <c r="D2421" s="10" t="s">
        <v>339</v>
      </c>
      <c r="E2421" s="1" t="s">
        <v>339</v>
      </c>
      <c r="F2421" s="25" t="s">
        <v>984</v>
      </c>
      <c r="G2421" s="25" t="s">
        <v>137</v>
      </c>
      <c r="H2421" s="5">
        <f t="shared" si="192"/>
        <v>-63575</v>
      </c>
      <c r="I2421" s="20">
        <v>103</v>
      </c>
      <c r="K2421" t="s">
        <v>934</v>
      </c>
      <c r="M2421" s="2">
        <v>504</v>
      </c>
    </row>
    <row r="2422" spans="2:13" ht="12.75">
      <c r="B2422" s="321">
        <v>1650</v>
      </c>
      <c r="C2422" s="1" t="s">
        <v>1222</v>
      </c>
      <c r="D2422" s="10" t="s">
        <v>339</v>
      </c>
      <c r="E2422" s="1" t="s">
        <v>339</v>
      </c>
      <c r="F2422" s="25" t="s">
        <v>984</v>
      </c>
      <c r="G2422" s="25" t="s">
        <v>137</v>
      </c>
      <c r="H2422" s="5">
        <f t="shared" si="192"/>
        <v>-65225</v>
      </c>
      <c r="I2422" s="20">
        <v>104</v>
      </c>
      <c r="K2422" t="s">
        <v>934</v>
      </c>
      <c r="M2422" s="2">
        <v>504</v>
      </c>
    </row>
    <row r="2423" spans="2:13" ht="12.75">
      <c r="B2423" s="321">
        <v>30000</v>
      </c>
      <c r="C2423" s="1" t="s">
        <v>1204</v>
      </c>
      <c r="D2423" s="10" t="s">
        <v>339</v>
      </c>
      <c r="E2423" s="1" t="s">
        <v>339</v>
      </c>
      <c r="F2423" s="25" t="s">
        <v>986</v>
      </c>
      <c r="G2423" s="25" t="s">
        <v>123</v>
      </c>
      <c r="H2423" s="5">
        <f t="shared" si="192"/>
        <v>-95225</v>
      </c>
      <c r="I2423" s="20">
        <v>105</v>
      </c>
      <c r="K2423" t="s">
        <v>934</v>
      </c>
      <c r="M2423" s="2">
        <v>504</v>
      </c>
    </row>
    <row r="2424" spans="2:13" ht="12.75">
      <c r="B2424" s="321">
        <v>2700</v>
      </c>
      <c r="C2424" s="1" t="s">
        <v>1207</v>
      </c>
      <c r="D2424" s="10" t="s">
        <v>339</v>
      </c>
      <c r="E2424" s="1" t="s">
        <v>339</v>
      </c>
      <c r="F2424" s="25" t="s">
        <v>987</v>
      </c>
      <c r="G2424" s="25" t="s">
        <v>224</v>
      </c>
      <c r="H2424" s="5">
        <f t="shared" si="192"/>
        <v>-97925</v>
      </c>
      <c r="I2424" s="20">
        <v>106</v>
      </c>
      <c r="K2424" t="s">
        <v>934</v>
      </c>
      <c r="M2424" s="2">
        <v>504</v>
      </c>
    </row>
    <row r="2425" spans="2:13" ht="12.75">
      <c r="B2425" s="321">
        <v>15000</v>
      </c>
      <c r="C2425" s="46" t="s">
        <v>1271</v>
      </c>
      <c r="D2425" s="10" t="s">
        <v>339</v>
      </c>
      <c r="E2425" s="1" t="s">
        <v>339</v>
      </c>
      <c r="F2425" s="25" t="s">
        <v>988</v>
      </c>
      <c r="G2425" s="25" t="s">
        <v>230</v>
      </c>
      <c r="H2425" s="5">
        <f t="shared" si="192"/>
        <v>-112925</v>
      </c>
      <c r="I2425" s="20">
        <v>107</v>
      </c>
      <c r="K2425" t="s">
        <v>934</v>
      </c>
      <c r="M2425" s="2">
        <v>504</v>
      </c>
    </row>
    <row r="2426" spans="2:13" ht="12.75">
      <c r="B2426" s="321">
        <v>2500</v>
      </c>
      <c r="C2426" s="1" t="s">
        <v>989</v>
      </c>
      <c r="D2426" s="10" t="s">
        <v>339</v>
      </c>
      <c r="E2426" s="1" t="s">
        <v>339</v>
      </c>
      <c r="F2426" s="25" t="s">
        <v>990</v>
      </c>
      <c r="G2426" s="25" t="s">
        <v>313</v>
      </c>
      <c r="H2426" s="5">
        <f t="shared" si="192"/>
        <v>-115425</v>
      </c>
      <c r="I2426" s="20">
        <v>108</v>
      </c>
      <c r="K2426" t="s">
        <v>934</v>
      </c>
      <c r="M2426" s="2">
        <v>504</v>
      </c>
    </row>
    <row r="2427" spans="1:13" s="44" customFormat="1" ht="12.75">
      <c r="A2427" s="1"/>
      <c r="B2427" s="321">
        <v>375</v>
      </c>
      <c r="C2427" s="1" t="s">
        <v>991</v>
      </c>
      <c r="D2427" s="10" t="s">
        <v>339</v>
      </c>
      <c r="E2427" s="1" t="s">
        <v>339</v>
      </c>
      <c r="F2427" s="25" t="s">
        <v>992</v>
      </c>
      <c r="G2427" s="25" t="s">
        <v>313</v>
      </c>
      <c r="H2427" s="5">
        <f t="shared" si="192"/>
        <v>-115800</v>
      </c>
      <c r="I2427" s="20">
        <v>109</v>
      </c>
      <c r="J2427"/>
      <c r="K2427" t="s">
        <v>934</v>
      </c>
      <c r="L2427"/>
      <c r="M2427" s="2">
        <v>504</v>
      </c>
    </row>
    <row r="2428" spans="1:13" s="13" customFormat="1" ht="12.75">
      <c r="A2428" s="46"/>
      <c r="B2428" s="318">
        <v>2475</v>
      </c>
      <c r="C2428" s="46" t="s">
        <v>1272</v>
      </c>
      <c r="D2428" s="10" t="s">
        <v>339</v>
      </c>
      <c r="E2428" s="46" t="s">
        <v>339</v>
      </c>
      <c r="F2428" s="39" t="s">
        <v>709</v>
      </c>
      <c r="G2428" s="39" t="s">
        <v>236</v>
      </c>
      <c r="H2428" s="5">
        <f t="shared" si="192"/>
        <v>-118275</v>
      </c>
      <c r="I2428" s="20">
        <v>110</v>
      </c>
      <c r="J2428" s="82"/>
      <c r="K2428" s="49" t="s">
        <v>643</v>
      </c>
      <c r="L2428" s="82"/>
      <c r="M2428" s="2">
        <v>504</v>
      </c>
    </row>
    <row r="2429" spans="1:13" s="13" customFormat="1" ht="12.75">
      <c r="A2429" s="46"/>
      <c r="B2429" s="318">
        <v>2500</v>
      </c>
      <c r="C2429" s="46" t="s">
        <v>1186</v>
      </c>
      <c r="D2429" s="10" t="s">
        <v>339</v>
      </c>
      <c r="E2429" s="46" t="s">
        <v>339</v>
      </c>
      <c r="F2429" s="39" t="s">
        <v>716</v>
      </c>
      <c r="G2429" s="39" t="s">
        <v>123</v>
      </c>
      <c r="H2429" s="5">
        <f t="shared" si="192"/>
        <v>-120775</v>
      </c>
      <c r="I2429" s="20">
        <v>111</v>
      </c>
      <c r="J2429" s="82"/>
      <c r="K2429" s="49" t="s">
        <v>430</v>
      </c>
      <c r="L2429" s="82"/>
      <c r="M2429" s="2">
        <v>504</v>
      </c>
    </row>
    <row r="2430" spans="1:13" s="13" customFormat="1" ht="12.75">
      <c r="A2430" s="46"/>
      <c r="B2430" s="318">
        <v>2500</v>
      </c>
      <c r="C2430" s="46" t="s">
        <v>1187</v>
      </c>
      <c r="D2430" s="10" t="s">
        <v>339</v>
      </c>
      <c r="E2430" s="46" t="s">
        <v>339</v>
      </c>
      <c r="F2430" s="39" t="s">
        <v>716</v>
      </c>
      <c r="G2430" s="39" t="s">
        <v>123</v>
      </c>
      <c r="H2430" s="5">
        <f t="shared" si="192"/>
        <v>-123275</v>
      </c>
      <c r="I2430" s="20">
        <v>112</v>
      </c>
      <c r="J2430" s="82"/>
      <c r="K2430" s="49" t="s">
        <v>430</v>
      </c>
      <c r="L2430" s="82"/>
      <c r="M2430" s="2">
        <v>504</v>
      </c>
    </row>
    <row r="2431" spans="1:13" s="13" customFormat="1" ht="12.75">
      <c r="A2431" s="46"/>
      <c r="B2431" s="318">
        <v>2000</v>
      </c>
      <c r="C2431" s="46" t="s">
        <v>1258</v>
      </c>
      <c r="D2431" s="10" t="s">
        <v>339</v>
      </c>
      <c r="E2431" s="46" t="s">
        <v>339</v>
      </c>
      <c r="F2431" s="39" t="s">
        <v>717</v>
      </c>
      <c r="G2431" s="39" t="s">
        <v>123</v>
      </c>
      <c r="H2431" s="5">
        <f t="shared" si="192"/>
        <v>-125275</v>
      </c>
      <c r="I2431" s="20">
        <v>113</v>
      </c>
      <c r="J2431" s="82"/>
      <c r="K2431" s="49" t="s">
        <v>430</v>
      </c>
      <c r="L2431" s="82"/>
      <c r="M2431" s="2">
        <v>504</v>
      </c>
    </row>
    <row r="2432" spans="1:13" s="82" customFormat="1" ht="12.75">
      <c r="A2432" s="46"/>
      <c r="B2432" s="318">
        <v>500</v>
      </c>
      <c r="C2432" s="46" t="s">
        <v>1259</v>
      </c>
      <c r="D2432" s="10" t="s">
        <v>339</v>
      </c>
      <c r="E2432" s="46" t="s">
        <v>339</v>
      </c>
      <c r="F2432" s="39" t="s">
        <v>717</v>
      </c>
      <c r="G2432" s="39" t="s">
        <v>123</v>
      </c>
      <c r="H2432" s="5">
        <f t="shared" si="192"/>
        <v>-125775</v>
      </c>
      <c r="I2432" s="20">
        <v>114</v>
      </c>
      <c r="K2432" s="49" t="s">
        <v>430</v>
      </c>
      <c r="M2432" s="2">
        <v>504</v>
      </c>
    </row>
    <row r="2433" spans="1:13" ht="12.75">
      <c r="A2433" s="9"/>
      <c r="B2433" s="325">
        <f>SUM(B2405:B2432)</f>
        <v>125775</v>
      </c>
      <c r="C2433" s="9"/>
      <c r="D2433" s="9"/>
      <c r="E2433" s="9" t="s">
        <v>339</v>
      </c>
      <c r="F2433" s="16"/>
      <c r="G2433" s="16"/>
      <c r="H2433" s="42">
        <v>0</v>
      </c>
      <c r="I2433" s="43">
        <v>109</v>
      </c>
      <c r="J2433" s="44"/>
      <c r="K2433" s="44"/>
      <c r="L2433" s="44"/>
      <c r="M2433" s="2">
        <v>504</v>
      </c>
    </row>
    <row r="2434" spans="2:13" ht="12.75">
      <c r="B2434" s="321"/>
      <c r="H2434" s="5">
        <f aca="true" t="shared" si="193" ref="H2434:H2467">H2433-B2434</f>
        <v>0</v>
      </c>
      <c r="I2434" s="20">
        <v>110</v>
      </c>
      <c r="M2434" s="2">
        <v>504</v>
      </c>
    </row>
    <row r="2435" spans="2:13" ht="12.75">
      <c r="B2435" s="321"/>
      <c r="H2435" s="5">
        <f t="shared" si="193"/>
        <v>0</v>
      </c>
      <c r="I2435" s="20">
        <v>111</v>
      </c>
      <c r="M2435" s="2">
        <v>504</v>
      </c>
    </row>
    <row r="2436" spans="2:13" ht="12.75">
      <c r="B2436" s="321">
        <v>1175</v>
      </c>
      <c r="C2436" s="1" t="s">
        <v>993</v>
      </c>
      <c r="D2436" s="1" t="s">
        <v>339</v>
      </c>
      <c r="E2436" s="1" t="s">
        <v>994</v>
      </c>
      <c r="F2436" s="25" t="s">
        <v>995</v>
      </c>
      <c r="G2436" s="25" t="s">
        <v>91</v>
      </c>
      <c r="H2436" s="5">
        <f t="shared" si="193"/>
        <v>-1175</v>
      </c>
      <c r="I2436" s="20">
        <v>112</v>
      </c>
      <c r="K2436" t="s">
        <v>910</v>
      </c>
      <c r="M2436" s="2">
        <v>504</v>
      </c>
    </row>
    <row r="2437" spans="2:13" ht="12.75">
      <c r="B2437" s="321">
        <v>500</v>
      </c>
      <c r="C2437" s="1" t="s">
        <v>993</v>
      </c>
      <c r="D2437" s="1" t="s">
        <v>339</v>
      </c>
      <c r="E2437" s="1" t="s">
        <v>994</v>
      </c>
      <c r="F2437" s="25" t="s">
        <v>996</v>
      </c>
      <c r="G2437" s="25" t="s">
        <v>91</v>
      </c>
      <c r="H2437" s="5">
        <f t="shared" si="193"/>
        <v>-1675</v>
      </c>
      <c r="I2437" s="20">
        <v>113</v>
      </c>
      <c r="K2437" t="s">
        <v>910</v>
      </c>
      <c r="M2437" s="2">
        <v>504</v>
      </c>
    </row>
    <row r="2438" spans="2:13" ht="12.75">
      <c r="B2438" s="321">
        <v>725</v>
      </c>
      <c r="C2438" s="1" t="s">
        <v>993</v>
      </c>
      <c r="D2438" s="1" t="s">
        <v>339</v>
      </c>
      <c r="E2438" s="1" t="s">
        <v>994</v>
      </c>
      <c r="F2438" s="25" t="s">
        <v>997</v>
      </c>
      <c r="G2438" s="25" t="s">
        <v>91</v>
      </c>
      <c r="H2438" s="5">
        <f t="shared" si="193"/>
        <v>-2400</v>
      </c>
      <c r="I2438" s="20">
        <v>114</v>
      </c>
      <c r="K2438" t="s">
        <v>910</v>
      </c>
      <c r="M2438" s="2">
        <v>504</v>
      </c>
    </row>
    <row r="2439" spans="2:13" ht="12.75">
      <c r="B2439" s="321">
        <v>1200</v>
      </c>
      <c r="C2439" s="1" t="s">
        <v>993</v>
      </c>
      <c r="D2439" s="1" t="s">
        <v>339</v>
      </c>
      <c r="E2439" s="1" t="s">
        <v>994</v>
      </c>
      <c r="F2439" s="25" t="s">
        <v>998</v>
      </c>
      <c r="G2439" s="25" t="s">
        <v>91</v>
      </c>
      <c r="H2439" s="5">
        <f t="shared" si="193"/>
        <v>-3600</v>
      </c>
      <c r="I2439" s="20">
        <v>115</v>
      </c>
      <c r="K2439" t="s">
        <v>910</v>
      </c>
      <c r="M2439" s="2">
        <v>504</v>
      </c>
    </row>
    <row r="2440" spans="2:13" ht="12.75">
      <c r="B2440" s="321">
        <v>3100</v>
      </c>
      <c r="C2440" s="1" t="s">
        <v>993</v>
      </c>
      <c r="D2440" s="1" t="s">
        <v>339</v>
      </c>
      <c r="E2440" s="1" t="s">
        <v>994</v>
      </c>
      <c r="F2440" s="25" t="s">
        <v>999</v>
      </c>
      <c r="G2440" s="25" t="s">
        <v>315</v>
      </c>
      <c r="H2440" s="5">
        <f t="shared" si="193"/>
        <v>-6700</v>
      </c>
      <c r="I2440" s="20">
        <v>116</v>
      </c>
      <c r="K2440" t="s">
        <v>910</v>
      </c>
      <c r="M2440" s="2">
        <v>504</v>
      </c>
    </row>
    <row r="2441" spans="2:13" ht="12.75">
      <c r="B2441" s="321">
        <v>875</v>
      </c>
      <c r="C2441" s="46" t="s">
        <v>993</v>
      </c>
      <c r="D2441" s="10" t="s">
        <v>339</v>
      </c>
      <c r="E2441" s="1" t="s">
        <v>994</v>
      </c>
      <c r="F2441" s="25" t="s">
        <v>1000</v>
      </c>
      <c r="G2441" s="25" t="s">
        <v>21</v>
      </c>
      <c r="H2441" s="5">
        <f t="shared" si="193"/>
        <v>-7575</v>
      </c>
      <c r="I2441" s="20">
        <v>117</v>
      </c>
      <c r="K2441" t="s">
        <v>934</v>
      </c>
      <c r="M2441" s="2">
        <v>504</v>
      </c>
    </row>
    <row r="2442" spans="2:13" ht="12.75">
      <c r="B2442" s="321">
        <v>875</v>
      </c>
      <c r="C2442" s="46" t="s">
        <v>993</v>
      </c>
      <c r="D2442" s="10" t="s">
        <v>339</v>
      </c>
      <c r="E2442" s="1" t="s">
        <v>994</v>
      </c>
      <c r="F2442" s="25" t="s">
        <v>1001</v>
      </c>
      <c r="G2442" s="25" t="s">
        <v>21</v>
      </c>
      <c r="H2442" s="5">
        <f t="shared" si="193"/>
        <v>-8450</v>
      </c>
      <c r="I2442" s="20">
        <v>118</v>
      </c>
      <c r="K2442" t="s">
        <v>934</v>
      </c>
      <c r="M2442" s="2">
        <v>504</v>
      </c>
    </row>
    <row r="2443" spans="2:13" ht="12.75">
      <c r="B2443" s="459">
        <v>475</v>
      </c>
      <c r="C2443" s="46" t="s">
        <v>993</v>
      </c>
      <c r="D2443" s="10" t="s">
        <v>339</v>
      </c>
      <c r="E2443" s="1" t="s">
        <v>994</v>
      </c>
      <c r="F2443" s="25" t="s">
        <v>1002</v>
      </c>
      <c r="G2443" s="25" t="s">
        <v>21</v>
      </c>
      <c r="H2443" s="5">
        <f t="shared" si="193"/>
        <v>-8925</v>
      </c>
      <c r="I2443" s="20">
        <v>119</v>
      </c>
      <c r="J2443" s="50"/>
      <c r="K2443" t="s">
        <v>934</v>
      </c>
      <c r="L2443" s="50"/>
      <c r="M2443" s="2">
        <v>504</v>
      </c>
    </row>
    <row r="2444" spans="2:13" ht="12.75">
      <c r="B2444" s="321">
        <v>5000</v>
      </c>
      <c r="C2444" s="46" t="s">
        <v>993</v>
      </c>
      <c r="D2444" s="10" t="s">
        <v>339</v>
      </c>
      <c r="E2444" s="1" t="s">
        <v>994</v>
      </c>
      <c r="F2444" s="25" t="s">
        <v>1003</v>
      </c>
      <c r="G2444" s="25" t="s">
        <v>73</v>
      </c>
      <c r="H2444" s="5">
        <f t="shared" si="193"/>
        <v>-13925</v>
      </c>
      <c r="I2444" s="20">
        <v>120</v>
      </c>
      <c r="K2444" t="s">
        <v>934</v>
      </c>
      <c r="M2444" s="2">
        <v>504</v>
      </c>
    </row>
    <row r="2445" spans="2:13" ht="12.75">
      <c r="B2445" s="321">
        <v>725</v>
      </c>
      <c r="C2445" s="46" t="s">
        <v>993</v>
      </c>
      <c r="D2445" s="10" t="s">
        <v>339</v>
      </c>
      <c r="E2445" s="1" t="s">
        <v>994</v>
      </c>
      <c r="F2445" s="25" t="s">
        <v>1004</v>
      </c>
      <c r="G2445" s="25" t="s">
        <v>73</v>
      </c>
      <c r="H2445" s="5">
        <f t="shared" si="193"/>
        <v>-14650</v>
      </c>
      <c r="I2445" s="20">
        <v>121</v>
      </c>
      <c r="K2445" t="s">
        <v>934</v>
      </c>
      <c r="M2445" s="2">
        <v>504</v>
      </c>
    </row>
    <row r="2446" spans="2:13" ht="12.75">
      <c r="B2446" s="321">
        <v>2500</v>
      </c>
      <c r="C2446" s="46" t="s">
        <v>993</v>
      </c>
      <c r="D2446" s="10" t="s">
        <v>339</v>
      </c>
      <c r="E2446" s="1" t="s">
        <v>994</v>
      </c>
      <c r="F2446" s="25" t="s">
        <v>1005</v>
      </c>
      <c r="G2446" s="25" t="s">
        <v>73</v>
      </c>
      <c r="H2446" s="5">
        <f t="shared" si="193"/>
        <v>-17150</v>
      </c>
      <c r="I2446" s="20">
        <v>122</v>
      </c>
      <c r="K2446" t="s">
        <v>934</v>
      </c>
      <c r="M2446" s="2">
        <v>504</v>
      </c>
    </row>
    <row r="2447" spans="2:13" ht="12.75">
      <c r="B2447" s="321">
        <v>475</v>
      </c>
      <c r="C2447" s="46" t="s">
        <v>993</v>
      </c>
      <c r="D2447" s="10" t="s">
        <v>339</v>
      </c>
      <c r="E2447" s="1" t="s">
        <v>994</v>
      </c>
      <c r="F2447" s="25" t="s">
        <v>1006</v>
      </c>
      <c r="G2447" s="25" t="s">
        <v>89</v>
      </c>
      <c r="H2447" s="5">
        <f t="shared" si="193"/>
        <v>-17625</v>
      </c>
      <c r="I2447" s="20">
        <v>123</v>
      </c>
      <c r="K2447" t="s">
        <v>934</v>
      </c>
      <c r="M2447" s="2">
        <v>504</v>
      </c>
    </row>
    <row r="2448" spans="2:13" ht="12.75">
      <c r="B2448" s="321">
        <v>875</v>
      </c>
      <c r="C2448" s="46" t="s">
        <v>993</v>
      </c>
      <c r="D2448" s="10" t="s">
        <v>339</v>
      </c>
      <c r="E2448" s="1" t="s">
        <v>994</v>
      </c>
      <c r="F2448" s="25" t="s">
        <v>1007</v>
      </c>
      <c r="G2448" s="25" t="s">
        <v>89</v>
      </c>
      <c r="H2448" s="5">
        <f t="shared" si="193"/>
        <v>-18500</v>
      </c>
      <c r="I2448" s="20">
        <v>124</v>
      </c>
      <c r="K2448" t="s">
        <v>934</v>
      </c>
      <c r="M2448" s="2">
        <v>504</v>
      </c>
    </row>
    <row r="2449" spans="2:13" ht="12.75">
      <c r="B2449" s="321">
        <v>1200</v>
      </c>
      <c r="C2449" s="46" t="s">
        <v>993</v>
      </c>
      <c r="D2449" s="10" t="s">
        <v>339</v>
      </c>
      <c r="E2449" s="1" t="s">
        <v>994</v>
      </c>
      <c r="F2449" s="25" t="s">
        <v>1008</v>
      </c>
      <c r="G2449" s="25" t="s">
        <v>89</v>
      </c>
      <c r="H2449" s="5">
        <f t="shared" si="193"/>
        <v>-19700</v>
      </c>
      <c r="I2449" s="20">
        <v>125</v>
      </c>
      <c r="K2449" t="s">
        <v>934</v>
      </c>
      <c r="M2449" s="2">
        <v>504</v>
      </c>
    </row>
    <row r="2450" spans="2:13" ht="12.75">
      <c r="B2450" s="321">
        <v>1475</v>
      </c>
      <c r="C2450" s="46" t="s">
        <v>993</v>
      </c>
      <c r="D2450" s="10" t="s">
        <v>339</v>
      </c>
      <c r="E2450" s="1" t="s">
        <v>994</v>
      </c>
      <c r="F2450" s="25" t="s">
        <v>1009</v>
      </c>
      <c r="G2450" s="25" t="s">
        <v>90</v>
      </c>
      <c r="H2450" s="5">
        <f t="shared" si="193"/>
        <v>-21175</v>
      </c>
      <c r="I2450" s="20">
        <v>126</v>
      </c>
      <c r="K2450" t="s">
        <v>934</v>
      </c>
      <c r="M2450" s="2">
        <v>504</v>
      </c>
    </row>
    <row r="2451" spans="2:13" ht="12.75">
      <c r="B2451" s="321">
        <v>3000</v>
      </c>
      <c r="C2451" s="46" t="s">
        <v>993</v>
      </c>
      <c r="D2451" s="10" t="s">
        <v>339</v>
      </c>
      <c r="E2451" s="1" t="s">
        <v>994</v>
      </c>
      <c r="F2451" s="25" t="s">
        <v>1010</v>
      </c>
      <c r="G2451" s="25" t="s">
        <v>90</v>
      </c>
      <c r="H2451" s="5">
        <f t="shared" si="193"/>
        <v>-24175</v>
      </c>
      <c r="I2451" s="20">
        <v>127</v>
      </c>
      <c r="K2451" t="s">
        <v>934</v>
      </c>
      <c r="M2451" s="2">
        <v>504</v>
      </c>
    </row>
    <row r="2452" spans="2:13" ht="12.75">
      <c r="B2452" s="321">
        <v>1775</v>
      </c>
      <c r="C2452" s="46" t="s">
        <v>993</v>
      </c>
      <c r="D2452" s="10" t="s">
        <v>339</v>
      </c>
      <c r="E2452" s="1" t="s">
        <v>994</v>
      </c>
      <c r="F2452" s="25" t="s">
        <v>1011</v>
      </c>
      <c r="G2452" s="25" t="s">
        <v>91</v>
      </c>
      <c r="H2452" s="5">
        <f t="shared" si="193"/>
        <v>-25950</v>
      </c>
      <c r="I2452" s="20">
        <v>128</v>
      </c>
      <c r="K2452" t="s">
        <v>934</v>
      </c>
      <c r="M2452" s="2">
        <v>504</v>
      </c>
    </row>
    <row r="2453" spans="2:13" ht="12.75">
      <c r="B2453" s="321">
        <v>1775</v>
      </c>
      <c r="C2453" s="46" t="s">
        <v>993</v>
      </c>
      <c r="D2453" s="10" t="s">
        <v>339</v>
      </c>
      <c r="E2453" s="1" t="s">
        <v>994</v>
      </c>
      <c r="F2453" s="25" t="s">
        <v>1012</v>
      </c>
      <c r="G2453" s="25" t="s">
        <v>91</v>
      </c>
      <c r="H2453" s="5">
        <f t="shared" si="193"/>
        <v>-27725</v>
      </c>
      <c r="I2453" s="20">
        <v>129</v>
      </c>
      <c r="K2453" t="s">
        <v>934</v>
      </c>
      <c r="M2453" s="2">
        <v>504</v>
      </c>
    </row>
    <row r="2454" spans="2:13" ht="12.75">
      <c r="B2454" s="321">
        <v>875</v>
      </c>
      <c r="C2454" s="46" t="s">
        <v>993</v>
      </c>
      <c r="D2454" s="10" t="s">
        <v>339</v>
      </c>
      <c r="E2454" s="1" t="s">
        <v>994</v>
      </c>
      <c r="F2454" s="25" t="s">
        <v>1013</v>
      </c>
      <c r="G2454" s="25" t="s">
        <v>137</v>
      </c>
      <c r="H2454" s="5">
        <f t="shared" si="193"/>
        <v>-28600</v>
      </c>
      <c r="I2454" s="20">
        <v>130</v>
      </c>
      <c r="K2454" t="s">
        <v>934</v>
      </c>
      <c r="M2454" s="2">
        <v>504</v>
      </c>
    </row>
    <row r="2455" spans="2:13" ht="12.75">
      <c r="B2455" s="321">
        <v>1475</v>
      </c>
      <c r="C2455" s="46" t="s">
        <v>993</v>
      </c>
      <c r="D2455" s="10" t="s">
        <v>339</v>
      </c>
      <c r="E2455" s="1" t="s">
        <v>994</v>
      </c>
      <c r="F2455" s="25" t="s">
        <v>1014</v>
      </c>
      <c r="G2455" s="25" t="s">
        <v>92</v>
      </c>
      <c r="H2455" s="5">
        <f t="shared" si="193"/>
        <v>-30075</v>
      </c>
      <c r="I2455" s="20">
        <v>131</v>
      </c>
      <c r="K2455" t="s">
        <v>934</v>
      </c>
      <c r="M2455" s="2">
        <v>504</v>
      </c>
    </row>
    <row r="2456" spans="2:13" ht="12.75">
      <c r="B2456" s="321">
        <v>475</v>
      </c>
      <c r="C2456" s="46" t="s">
        <v>993</v>
      </c>
      <c r="D2456" s="10" t="s">
        <v>339</v>
      </c>
      <c r="E2456" s="1" t="s">
        <v>994</v>
      </c>
      <c r="F2456" s="25" t="s">
        <v>1015</v>
      </c>
      <c r="G2456" s="25" t="s">
        <v>92</v>
      </c>
      <c r="H2456" s="5">
        <f t="shared" si="193"/>
        <v>-30550</v>
      </c>
      <c r="I2456" s="20">
        <v>132</v>
      </c>
      <c r="K2456" t="s">
        <v>934</v>
      </c>
      <c r="M2456" s="2">
        <v>504</v>
      </c>
    </row>
    <row r="2457" spans="2:13" ht="12.75">
      <c r="B2457" s="321">
        <v>1175</v>
      </c>
      <c r="C2457" s="46" t="s">
        <v>993</v>
      </c>
      <c r="D2457" s="10" t="s">
        <v>339</v>
      </c>
      <c r="E2457" s="1" t="s">
        <v>994</v>
      </c>
      <c r="F2457" s="25" t="s">
        <v>1016</v>
      </c>
      <c r="G2457" s="25" t="s">
        <v>123</v>
      </c>
      <c r="H2457" s="5">
        <f t="shared" si="193"/>
        <v>-31725</v>
      </c>
      <c r="I2457" s="20">
        <v>133</v>
      </c>
      <c r="K2457" t="s">
        <v>934</v>
      </c>
      <c r="M2457" s="2">
        <v>504</v>
      </c>
    </row>
    <row r="2458" spans="2:13" ht="12.75">
      <c r="B2458" s="321">
        <v>875</v>
      </c>
      <c r="C2458" s="46" t="s">
        <v>993</v>
      </c>
      <c r="D2458" s="10" t="s">
        <v>339</v>
      </c>
      <c r="E2458" s="1" t="s">
        <v>994</v>
      </c>
      <c r="F2458" s="25" t="s">
        <v>1017</v>
      </c>
      <c r="G2458" s="25" t="s">
        <v>224</v>
      </c>
      <c r="H2458" s="5">
        <f t="shared" si="193"/>
        <v>-32600</v>
      </c>
      <c r="I2458" s="20">
        <v>134</v>
      </c>
      <c r="K2458" t="s">
        <v>934</v>
      </c>
      <c r="M2458" s="2">
        <v>504</v>
      </c>
    </row>
    <row r="2459" spans="2:13" ht="12.75">
      <c r="B2459" s="321">
        <v>875</v>
      </c>
      <c r="C2459" s="1" t="s">
        <v>993</v>
      </c>
      <c r="D2459" s="10" t="s">
        <v>339</v>
      </c>
      <c r="E2459" s="1" t="s">
        <v>994</v>
      </c>
      <c r="F2459" s="25" t="s">
        <v>1018</v>
      </c>
      <c r="G2459" s="25" t="s">
        <v>227</v>
      </c>
      <c r="H2459" s="5">
        <f t="shared" si="193"/>
        <v>-33475</v>
      </c>
      <c r="I2459" s="20">
        <v>135</v>
      </c>
      <c r="K2459" t="s">
        <v>934</v>
      </c>
      <c r="M2459" s="2">
        <v>504</v>
      </c>
    </row>
    <row r="2460" spans="2:13" ht="12.75">
      <c r="B2460" s="321">
        <v>725</v>
      </c>
      <c r="C2460" s="1" t="s">
        <v>993</v>
      </c>
      <c r="D2460" s="10" t="s">
        <v>339</v>
      </c>
      <c r="E2460" s="1" t="s">
        <v>994</v>
      </c>
      <c r="F2460" s="25" t="s">
        <v>1019</v>
      </c>
      <c r="G2460" s="25" t="s">
        <v>227</v>
      </c>
      <c r="H2460" s="5">
        <f t="shared" si="193"/>
        <v>-34200</v>
      </c>
      <c r="I2460" s="20">
        <v>136</v>
      </c>
      <c r="K2460" t="s">
        <v>934</v>
      </c>
      <c r="M2460" s="2">
        <v>504</v>
      </c>
    </row>
    <row r="2461" spans="2:13" ht="12.75">
      <c r="B2461" s="321">
        <v>475</v>
      </c>
      <c r="C2461" s="1" t="s">
        <v>993</v>
      </c>
      <c r="D2461" s="10" t="s">
        <v>339</v>
      </c>
      <c r="E2461" s="1" t="s">
        <v>994</v>
      </c>
      <c r="F2461" s="25" t="s">
        <v>1020</v>
      </c>
      <c r="G2461" s="25" t="s">
        <v>232</v>
      </c>
      <c r="H2461" s="5">
        <f t="shared" si="193"/>
        <v>-34675</v>
      </c>
      <c r="I2461" s="20">
        <v>137</v>
      </c>
      <c r="K2461" t="s">
        <v>934</v>
      </c>
      <c r="M2461" s="2">
        <v>504</v>
      </c>
    </row>
    <row r="2462" spans="2:13" ht="12.75">
      <c r="B2462" s="321">
        <v>3100</v>
      </c>
      <c r="C2462" s="1" t="s">
        <v>993</v>
      </c>
      <c r="D2462" s="10" t="s">
        <v>339</v>
      </c>
      <c r="E2462" s="1" t="s">
        <v>994</v>
      </c>
      <c r="F2462" s="25" t="s">
        <v>1021</v>
      </c>
      <c r="G2462" s="25" t="s">
        <v>249</v>
      </c>
      <c r="H2462" s="5">
        <f t="shared" si="193"/>
        <v>-37775</v>
      </c>
      <c r="I2462" s="20">
        <v>138</v>
      </c>
      <c r="K2462" t="s">
        <v>934</v>
      </c>
      <c r="M2462" s="2">
        <v>504</v>
      </c>
    </row>
    <row r="2463" spans="1:13" ht="12.75">
      <c r="A2463" s="94"/>
      <c r="B2463" s="318">
        <v>1175</v>
      </c>
      <c r="C2463" s="1" t="s">
        <v>993</v>
      </c>
      <c r="D2463" s="10" t="s">
        <v>339</v>
      </c>
      <c r="E2463" s="63" t="s">
        <v>994</v>
      </c>
      <c r="F2463" s="25" t="s">
        <v>1022</v>
      </c>
      <c r="G2463" s="64" t="s">
        <v>307</v>
      </c>
      <c r="H2463" s="5">
        <f t="shared" si="193"/>
        <v>-38950</v>
      </c>
      <c r="I2463" s="20">
        <v>139</v>
      </c>
      <c r="J2463" s="95"/>
      <c r="K2463" t="s">
        <v>934</v>
      </c>
      <c r="L2463" s="95"/>
      <c r="M2463" s="2">
        <v>504</v>
      </c>
    </row>
    <row r="2464" spans="2:13" ht="12.75">
      <c r="B2464" s="321">
        <v>1175</v>
      </c>
      <c r="C2464" s="1" t="s">
        <v>993</v>
      </c>
      <c r="D2464" s="10" t="s">
        <v>339</v>
      </c>
      <c r="E2464" s="1" t="s">
        <v>994</v>
      </c>
      <c r="F2464" s="25" t="s">
        <v>1023</v>
      </c>
      <c r="G2464" s="25" t="s">
        <v>309</v>
      </c>
      <c r="H2464" s="5">
        <f t="shared" si="193"/>
        <v>-40125</v>
      </c>
      <c r="I2464" s="20">
        <v>140</v>
      </c>
      <c r="K2464" t="s">
        <v>934</v>
      </c>
      <c r="M2464" s="2">
        <v>504</v>
      </c>
    </row>
    <row r="2465" spans="2:13" ht="12.75">
      <c r="B2465" s="321">
        <v>725</v>
      </c>
      <c r="C2465" s="1" t="s">
        <v>993</v>
      </c>
      <c r="D2465" s="10" t="s">
        <v>339</v>
      </c>
      <c r="E2465" s="1" t="s">
        <v>994</v>
      </c>
      <c r="F2465" s="25" t="s">
        <v>1024</v>
      </c>
      <c r="G2465" s="25" t="s">
        <v>309</v>
      </c>
      <c r="H2465" s="5">
        <f t="shared" si="193"/>
        <v>-40850</v>
      </c>
      <c r="I2465" s="20">
        <v>141</v>
      </c>
      <c r="K2465" t="s">
        <v>934</v>
      </c>
      <c r="M2465" s="2">
        <v>504</v>
      </c>
    </row>
    <row r="2466" spans="2:13" ht="12.75">
      <c r="B2466" s="321">
        <v>1775</v>
      </c>
      <c r="C2466" s="1" t="s">
        <v>993</v>
      </c>
      <c r="D2466" s="10" t="s">
        <v>339</v>
      </c>
      <c r="E2466" s="1" t="s">
        <v>994</v>
      </c>
      <c r="F2466" s="25" t="s">
        <v>1025</v>
      </c>
      <c r="G2466" s="25" t="s">
        <v>311</v>
      </c>
      <c r="H2466" s="5">
        <f>H2465-B2466</f>
        <v>-42625</v>
      </c>
      <c r="I2466" s="20">
        <v>142</v>
      </c>
      <c r="K2466" t="s">
        <v>934</v>
      </c>
      <c r="M2466" s="2">
        <v>504</v>
      </c>
    </row>
    <row r="2467" spans="1:13" s="44" customFormat="1" ht="12.75">
      <c r="A2467" s="1"/>
      <c r="B2467" s="321">
        <v>1475</v>
      </c>
      <c r="C2467" s="1" t="s">
        <v>993</v>
      </c>
      <c r="D2467" s="10" t="s">
        <v>339</v>
      </c>
      <c r="E2467" s="1" t="s">
        <v>994</v>
      </c>
      <c r="F2467" s="25" t="s">
        <v>1026</v>
      </c>
      <c r="G2467" s="25" t="s">
        <v>313</v>
      </c>
      <c r="H2467" s="5">
        <f t="shared" si="193"/>
        <v>-44100</v>
      </c>
      <c r="I2467" s="20">
        <v>143</v>
      </c>
      <c r="J2467"/>
      <c r="K2467" t="s">
        <v>934</v>
      </c>
      <c r="L2467"/>
      <c r="M2467" s="2">
        <v>504</v>
      </c>
    </row>
    <row r="2468" spans="1:13" ht="12.75">
      <c r="A2468" s="9"/>
      <c r="B2468" s="325">
        <f>SUM(B2436:B2467)</f>
        <v>44100</v>
      </c>
      <c r="C2468" s="9"/>
      <c r="D2468" s="9"/>
      <c r="E2468" s="9" t="s">
        <v>994</v>
      </c>
      <c r="F2468" s="16"/>
      <c r="G2468" s="16"/>
      <c r="H2468" s="42">
        <v>0</v>
      </c>
      <c r="I2468" s="43">
        <v>144</v>
      </c>
      <c r="J2468" s="44"/>
      <c r="K2468" s="44"/>
      <c r="L2468" s="44"/>
      <c r="M2468" s="2">
        <v>504</v>
      </c>
    </row>
    <row r="2469" spans="8:13" ht="12.75">
      <c r="H2469" s="5">
        <f aca="true" t="shared" si="194" ref="H2469:H2536">H2468-B2469</f>
        <v>0</v>
      </c>
      <c r="I2469" s="20">
        <v>145</v>
      </c>
      <c r="M2469" s="2">
        <v>504</v>
      </c>
    </row>
    <row r="2470" spans="1:13" s="49" customFormat="1" ht="12.75">
      <c r="A2470" s="1"/>
      <c r="B2470" s="5"/>
      <c r="C2470" s="1"/>
      <c r="D2470" s="1"/>
      <c r="E2470" s="1"/>
      <c r="F2470" s="25"/>
      <c r="G2470" s="25"/>
      <c r="H2470" s="5">
        <f>H2469-B2470</f>
        <v>0</v>
      </c>
      <c r="I2470" s="20">
        <v>146</v>
      </c>
      <c r="J2470"/>
      <c r="K2470"/>
      <c r="L2470"/>
      <c r="M2470" s="2">
        <v>504</v>
      </c>
    </row>
    <row r="2471" spans="1:13" s="49" customFormat="1" ht="12.75">
      <c r="A2471" s="46"/>
      <c r="B2471" s="206">
        <v>11926</v>
      </c>
      <c r="C2471" s="46" t="s">
        <v>1027</v>
      </c>
      <c r="D2471" s="46" t="s">
        <v>339</v>
      </c>
      <c r="E2471" s="46" t="s">
        <v>1028</v>
      </c>
      <c r="F2471" s="114" t="s">
        <v>460</v>
      </c>
      <c r="G2471" s="39" t="s">
        <v>315</v>
      </c>
      <c r="H2471" s="5">
        <f t="shared" si="194"/>
        <v>-11926</v>
      </c>
      <c r="I2471" s="20">
        <v>149</v>
      </c>
      <c r="J2471" s="82"/>
      <c r="K2471" s="82"/>
      <c r="L2471" s="82"/>
      <c r="M2471" s="2">
        <v>504</v>
      </c>
    </row>
    <row r="2472" spans="1:13" s="82" customFormat="1" ht="12.75">
      <c r="A2472" s="46"/>
      <c r="B2472" s="206">
        <v>13119</v>
      </c>
      <c r="C2472" s="46" t="s">
        <v>1027</v>
      </c>
      <c r="D2472" s="46" t="s">
        <v>339</v>
      </c>
      <c r="E2472" s="46" t="s">
        <v>1029</v>
      </c>
      <c r="F2472" s="114" t="s">
        <v>460</v>
      </c>
      <c r="G2472" s="39" t="s">
        <v>315</v>
      </c>
      <c r="H2472" s="5">
        <f t="shared" si="194"/>
        <v>-25045</v>
      </c>
      <c r="I2472" s="20">
        <v>150</v>
      </c>
      <c r="M2472" s="2">
        <v>504</v>
      </c>
    </row>
    <row r="2473" spans="1:13" ht="12.75">
      <c r="A2473" s="65"/>
      <c r="B2473" s="498">
        <f>SUM(B2471:B2472)</f>
        <v>25045</v>
      </c>
      <c r="C2473" s="65" t="s">
        <v>1027</v>
      </c>
      <c r="D2473" s="65"/>
      <c r="E2473" s="65"/>
      <c r="F2473" s="116"/>
      <c r="G2473" s="115"/>
      <c r="H2473" s="42">
        <v>0</v>
      </c>
      <c r="I2473" s="43">
        <v>151</v>
      </c>
      <c r="J2473" s="118"/>
      <c r="K2473" s="118"/>
      <c r="L2473" s="118"/>
      <c r="M2473" s="2">
        <v>504</v>
      </c>
    </row>
    <row r="2474" spans="2:13" ht="12.75">
      <c r="B2474" s="503"/>
      <c r="H2474" s="5">
        <f t="shared" si="194"/>
        <v>0</v>
      </c>
      <c r="I2474" s="20">
        <v>152</v>
      </c>
      <c r="M2474" s="2">
        <v>504</v>
      </c>
    </row>
    <row r="2475" spans="2:13" ht="12.75">
      <c r="B2475" s="503"/>
      <c r="H2475" s="5">
        <f t="shared" si="194"/>
        <v>0</v>
      </c>
      <c r="I2475" s="20">
        <v>153</v>
      </c>
      <c r="M2475" s="2">
        <v>504</v>
      </c>
    </row>
    <row r="2476" spans="2:13" ht="12.75">
      <c r="B2476" s="503"/>
      <c r="H2476" s="5">
        <f t="shared" si="194"/>
        <v>0</v>
      </c>
      <c r="I2476" s="20">
        <v>154</v>
      </c>
      <c r="M2476" s="2">
        <v>504</v>
      </c>
    </row>
    <row r="2477" spans="2:13" ht="12.75">
      <c r="B2477" s="503"/>
      <c r="H2477" s="5">
        <f t="shared" si="194"/>
        <v>0</v>
      </c>
      <c r="I2477" s="20">
        <v>155</v>
      </c>
      <c r="M2477" s="2">
        <v>504</v>
      </c>
    </row>
    <row r="2478" spans="2:13" ht="12.75">
      <c r="B2478" s="503">
        <v>54286</v>
      </c>
      <c r="C2478" s="1" t="s">
        <v>1030</v>
      </c>
      <c r="D2478" s="10" t="s">
        <v>339</v>
      </c>
      <c r="E2478" s="1" t="s">
        <v>1031</v>
      </c>
      <c r="F2478" s="55" t="s">
        <v>1032</v>
      </c>
      <c r="G2478" s="25" t="s">
        <v>307</v>
      </c>
      <c r="H2478" s="5">
        <f t="shared" si="194"/>
        <v>-54286</v>
      </c>
      <c r="I2478" s="20">
        <v>156</v>
      </c>
      <c r="K2478" t="s">
        <v>910</v>
      </c>
      <c r="M2478" s="2">
        <v>504</v>
      </c>
    </row>
    <row r="2479" spans="1:13" s="44" customFormat="1" ht="12.75">
      <c r="A2479" s="1"/>
      <c r="B2479" s="503">
        <v>6000</v>
      </c>
      <c r="C2479" s="1" t="s">
        <v>1033</v>
      </c>
      <c r="D2479" s="10" t="s">
        <v>339</v>
      </c>
      <c r="E2479" s="1" t="s">
        <v>1031</v>
      </c>
      <c r="F2479" s="55" t="s">
        <v>1034</v>
      </c>
      <c r="G2479" s="25" t="s">
        <v>1035</v>
      </c>
      <c r="H2479" s="5">
        <f t="shared" si="194"/>
        <v>-60286</v>
      </c>
      <c r="I2479" s="20">
        <v>157</v>
      </c>
      <c r="J2479"/>
      <c r="K2479" t="s">
        <v>934</v>
      </c>
      <c r="L2479"/>
      <c r="M2479" s="2">
        <v>504</v>
      </c>
    </row>
    <row r="2480" spans="1:13" ht="12.75">
      <c r="A2480" s="9"/>
      <c r="B2480" s="498">
        <f>SUM(B2478:B2479)</f>
        <v>60286</v>
      </c>
      <c r="C2480" s="9" t="s">
        <v>1031</v>
      </c>
      <c r="D2480" s="9"/>
      <c r="E2480" s="9"/>
      <c r="F2480" s="16"/>
      <c r="G2480" s="16"/>
      <c r="H2480" s="42">
        <v>0</v>
      </c>
      <c r="I2480" s="43">
        <v>158</v>
      </c>
      <c r="J2480" s="44"/>
      <c r="K2480" s="44"/>
      <c r="L2480" s="44"/>
      <c r="M2480" s="2">
        <v>504</v>
      </c>
    </row>
    <row r="2481" spans="8:13" ht="12.75">
      <c r="H2481" s="5">
        <f t="shared" si="194"/>
        <v>0</v>
      </c>
      <c r="I2481" s="20">
        <v>159</v>
      </c>
      <c r="M2481" s="2">
        <v>504</v>
      </c>
    </row>
    <row r="2482" spans="8:13" ht="12.75">
      <c r="H2482" s="5">
        <f>H2481-B2482</f>
        <v>0</v>
      </c>
      <c r="I2482" s="20">
        <v>160</v>
      </c>
      <c r="M2482" s="2">
        <v>504</v>
      </c>
    </row>
    <row r="2483" spans="8:13" ht="12.75">
      <c r="H2483" s="5">
        <f>H2482-B2483</f>
        <v>0</v>
      </c>
      <c r="I2483" s="20">
        <v>161</v>
      </c>
      <c r="M2483" s="2">
        <v>504</v>
      </c>
    </row>
    <row r="2484" spans="1:13" s="49" customFormat="1" ht="12.75">
      <c r="A2484" s="46"/>
      <c r="B2484" s="181">
        <v>290000</v>
      </c>
      <c r="C2484" s="46" t="s">
        <v>897</v>
      </c>
      <c r="D2484" s="47" t="s">
        <v>339</v>
      </c>
      <c r="E2484" s="48"/>
      <c r="F2484" s="150" t="s">
        <v>460</v>
      </c>
      <c r="G2484" s="39" t="s">
        <v>71</v>
      </c>
      <c r="H2484" s="5">
        <f aca="true" t="shared" si="195" ref="H2484:H2493">H2483-B2484</f>
        <v>-290000</v>
      </c>
      <c r="I2484" s="20">
        <v>162</v>
      </c>
      <c r="M2484" s="2">
        <v>504</v>
      </c>
    </row>
    <row r="2485" spans="1:13" s="49" customFormat="1" ht="12.75">
      <c r="A2485" s="46"/>
      <c r="B2485" s="181">
        <v>37555</v>
      </c>
      <c r="C2485" s="46" t="s">
        <v>897</v>
      </c>
      <c r="D2485" s="47" t="s">
        <v>339</v>
      </c>
      <c r="E2485" s="48" t="s">
        <v>461</v>
      </c>
      <c r="F2485" s="150"/>
      <c r="G2485" s="39" t="s">
        <v>71</v>
      </c>
      <c r="H2485" s="5">
        <f t="shared" si="195"/>
        <v>-327555</v>
      </c>
      <c r="I2485" s="20">
        <v>163</v>
      </c>
      <c r="M2485" s="2">
        <v>504</v>
      </c>
    </row>
    <row r="2486" spans="1:13" s="49" customFormat="1" ht="12.75">
      <c r="A2486" s="46"/>
      <c r="B2486" s="181">
        <v>7250</v>
      </c>
      <c r="C2486" s="46" t="s">
        <v>897</v>
      </c>
      <c r="D2486" s="47" t="s">
        <v>339</v>
      </c>
      <c r="E2486" s="48" t="s">
        <v>462</v>
      </c>
      <c r="F2486" s="150"/>
      <c r="G2486" s="39" t="s">
        <v>71</v>
      </c>
      <c r="H2486" s="5">
        <f t="shared" si="195"/>
        <v>-334805</v>
      </c>
      <c r="I2486" s="20">
        <v>164</v>
      </c>
      <c r="M2486" s="2">
        <v>504</v>
      </c>
    </row>
    <row r="2487" spans="1:13" s="49" customFormat="1" ht="12.75">
      <c r="A2487" s="46"/>
      <c r="B2487" s="181">
        <v>30000</v>
      </c>
      <c r="C2487" s="46" t="s">
        <v>897</v>
      </c>
      <c r="D2487" s="47" t="s">
        <v>339</v>
      </c>
      <c r="E2487" s="48" t="s">
        <v>1193</v>
      </c>
      <c r="F2487" s="150"/>
      <c r="G2487" s="39" t="s">
        <v>71</v>
      </c>
      <c r="H2487" s="5">
        <f t="shared" si="195"/>
        <v>-364805</v>
      </c>
      <c r="I2487" s="20">
        <v>165</v>
      </c>
      <c r="M2487" s="2">
        <v>504</v>
      </c>
    </row>
    <row r="2488" spans="1:13" s="49" customFormat="1" ht="12.75">
      <c r="A2488" s="46"/>
      <c r="B2488" s="181">
        <v>310000</v>
      </c>
      <c r="C2488" s="46" t="s">
        <v>910</v>
      </c>
      <c r="D2488" s="47" t="s">
        <v>339</v>
      </c>
      <c r="E2488" s="48"/>
      <c r="F2488" s="150" t="s">
        <v>460</v>
      </c>
      <c r="G2488" s="39" t="s">
        <v>71</v>
      </c>
      <c r="H2488" s="5">
        <f t="shared" si="195"/>
        <v>-674805</v>
      </c>
      <c r="I2488" s="20">
        <v>166</v>
      </c>
      <c r="M2488" s="2">
        <v>504</v>
      </c>
    </row>
    <row r="2489" spans="1:13" s="49" customFormat="1" ht="12.75">
      <c r="A2489" s="46"/>
      <c r="B2489" s="181">
        <v>38850</v>
      </c>
      <c r="C2489" s="46" t="s">
        <v>910</v>
      </c>
      <c r="D2489" s="47" t="s">
        <v>339</v>
      </c>
      <c r="E2489" s="48" t="s">
        <v>461</v>
      </c>
      <c r="F2489" s="150"/>
      <c r="G2489" s="39" t="s">
        <v>71</v>
      </c>
      <c r="H2489" s="5">
        <f t="shared" si="195"/>
        <v>-713655</v>
      </c>
      <c r="I2489" s="20">
        <v>167</v>
      </c>
      <c r="M2489" s="2">
        <v>504</v>
      </c>
    </row>
    <row r="2490" spans="1:13" ht="12.75">
      <c r="A2490" s="46"/>
      <c r="B2490" s="181">
        <v>7750</v>
      </c>
      <c r="C2490" s="46" t="s">
        <v>910</v>
      </c>
      <c r="D2490" s="47" t="s">
        <v>339</v>
      </c>
      <c r="E2490" s="48" t="s">
        <v>462</v>
      </c>
      <c r="F2490" s="150"/>
      <c r="G2490" s="39" t="s">
        <v>71</v>
      </c>
      <c r="H2490" s="5">
        <f t="shared" si="195"/>
        <v>-721405</v>
      </c>
      <c r="I2490" s="20">
        <v>168</v>
      </c>
      <c r="J2490" s="49"/>
      <c r="K2490" s="49"/>
      <c r="L2490" s="49"/>
      <c r="M2490" s="2">
        <v>504</v>
      </c>
    </row>
    <row r="2491" spans="1:13" ht="12.75">
      <c r="A2491" s="46"/>
      <c r="B2491" s="181">
        <v>30000</v>
      </c>
      <c r="C2491" s="46" t="s">
        <v>910</v>
      </c>
      <c r="D2491" s="47" t="s">
        <v>339</v>
      </c>
      <c r="E2491" s="48" t="s">
        <v>1193</v>
      </c>
      <c r="F2491" s="150"/>
      <c r="G2491" s="39" t="s">
        <v>71</v>
      </c>
      <c r="H2491" s="5">
        <f t="shared" si="195"/>
        <v>-751405</v>
      </c>
      <c r="I2491" s="20">
        <v>169</v>
      </c>
      <c r="J2491" s="49"/>
      <c r="K2491" s="49"/>
      <c r="L2491" s="49"/>
      <c r="M2491" s="2">
        <v>504</v>
      </c>
    </row>
    <row r="2492" spans="1:13" ht="12.75">
      <c r="A2492" s="46"/>
      <c r="B2492" s="181">
        <v>120000</v>
      </c>
      <c r="C2492" s="46" t="s">
        <v>934</v>
      </c>
      <c r="D2492" s="47" t="s">
        <v>339</v>
      </c>
      <c r="E2492" s="48"/>
      <c r="F2492" s="150" t="s">
        <v>463</v>
      </c>
      <c r="G2492" s="39" t="s">
        <v>71</v>
      </c>
      <c r="H2492" s="5">
        <f t="shared" si="195"/>
        <v>-871405</v>
      </c>
      <c r="I2492" s="20">
        <v>170</v>
      </c>
      <c r="J2492" s="49"/>
      <c r="K2492" s="49"/>
      <c r="L2492" s="49"/>
      <c r="M2492" s="2">
        <v>504</v>
      </c>
    </row>
    <row r="2493" spans="1:13" s="49" customFormat="1" ht="12.75">
      <c r="A2493" s="46"/>
      <c r="B2493" s="181">
        <v>30000</v>
      </c>
      <c r="C2493" s="46" t="s">
        <v>934</v>
      </c>
      <c r="D2493" s="47" t="s">
        <v>339</v>
      </c>
      <c r="E2493" s="48" t="s">
        <v>1193</v>
      </c>
      <c r="F2493" s="150"/>
      <c r="G2493" s="39" t="s">
        <v>71</v>
      </c>
      <c r="H2493" s="5">
        <f t="shared" si="195"/>
        <v>-901405</v>
      </c>
      <c r="I2493" s="20">
        <v>171</v>
      </c>
      <c r="M2493" s="2">
        <v>504</v>
      </c>
    </row>
    <row r="2494" spans="1:13" s="49" customFormat="1" ht="12.75">
      <c r="A2494" s="46"/>
      <c r="B2494" s="181">
        <v>10000</v>
      </c>
      <c r="C2494" s="46" t="s">
        <v>1194</v>
      </c>
      <c r="D2494" s="47" t="s">
        <v>339</v>
      </c>
      <c r="E2494" s="48" t="s">
        <v>1193</v>
      </c>
      <c r="F2494" s="150"/>
      <c r="G2494" s="39" t="s">
        <v>71</v>
      </c>
      <c r="H2494" s="5">
        <f>H2493-B2494</f>
        <v>-911405</v>
      </c>
      <c r="I2494" s="20">
        <v>172</v>
      </c>
      <c r="M2494" s="2">
        <v>504</v>
      </c>
    </row>
    <row r="2495" spans="1:13" ht="12.75">
      <c r="A2495" s="65"/>
      <c r="B2495" s="488">
        <f>SUM(B2484:B2494)</f>
        <v>911405</v>
      </c>
      <c r="C2495" s="65" t="s">
        <v>464</v>
      </c>
      <c r="D2495" s="115"/>
      <c r="E2495" s="65"/>
      <c r="F2495" s="116"/>
      <c r="G2495" s="115"/>
      <c r="H2495" s="57">
        <v>0</v>
      </c>
      <c r="I2495" s="61">
        <f aca="true" t="shared" si="196" ref="I2495:I2500">+B2495/M2495</f>
        <v>1808.343253968254</v>
      </c>
      <c r="J2495" s="118"/>
      <c r="K2495" s="118"/>
      <c r="L2495" s="118"/>
      <c r="M2495" s="2">
        <v>504</v>
      </c>
    </row>
    <row r="2496" spans="4:13" ht="12.75">
      <c r="D2496" s="25"/>
      <c r="H2496" s="5">
        <f>H2495-B2496</f>
        <v>0</v>
      </c>
      <c r="I2496" s="20">
        <f t="shared" si="196"/>
        <v>0</v>
      </c>
      <c r="M2496" s="2">
        <v>504</v>
      </c>
    </row>
    <row r="2497" spans="4:13" ht="12.75">
      <c r="D2497" s="25"/>
      <c r="H2497" s="5">
        <f>H2496-B2497</f>
        <v>0</v>
      </c>
      <c r="I2497" s="20">
        <f t="shared" si="196"/>
        <v>0</v>
      </c>
      <c r="M2497" s="2">
        <v>504</v>
      </c>
    </row>
    <row r="2498" spans="4:13" ht="12.75">
      <c r="D2498" s="25"/>
      <c r="H2498" s="5">
        <f>H2497-B2498</f>
        <v>0</v>
      </c>
      <c r="I2498" s="20">
        <f t="shared" si="196"/>
        <v>0</v>
      </c>
      <c r="M2498" s="2">
        <v>504</v>
      </c>
    </row>
    <row r="2499" spans="4:13" ht="12.75">
      <c r="D2499" s="25"/>
      <c r="H2499" s="5">
        <f>H2498-B2499</f>
        <v>0</v>
      </c>
      <c r="I2499" s="20">
        <f t="shared" si="196"/>
        <v>0</v>
      </c>
      <c r="M2499" s="2">
        <v>504</v>
      </c>
    </row>
    <row r="2500" spans="1:13" ht="13.5" thickBot="1">
      <c r="A2500" s="32"/>
      <c r="B2500" s="504">
        <f>+B2537+B2507+B2542</f>
        <v>498600</v>
      </c>
      <c r="C2500" s="32"/>
      <c r="D2500" s="124" t="s">
        <v>1067</v>
      </c>
      <c r="E2500" s="125"/>
      <c r="F2500" s="182" t="s">
        <v>1069</v>
      </c>
      <c r="G2500" s="34"/>
      <c r="H2500" s="126"/>
      <c r="I2500" s="127">
        <f t="shared" si="196"/>
        <v>989.2857142857143</v>
      </c>
      <c r="J2500" s="128"/>
      <c r="K2500" s="128"/>
      <c r="L2500" s="128"/>
      <c r="M2500" s="2">
        <v>504</v>
      </c>
    </row>
    <row r="2501" spans="2:13" ht="12.75">
      <c r="B2501" s="503"/>
      <c r="H2501" s="5">
        <f aca="true" t="shared" si="197" ref="H2501:H2506">H2500-B2501</f>
        <v>0</v>
      </c>
      <c r="I2501" s="20">
        <v>160</v>
      </c>
      <c r="M2501" s="2">
        <v>504</v>
      </c>
    </row>
    <row r="2502" spans="2:13" ht="12.75">
      <c r="B2502" s="503"/>
      <c r="H2502" s="5">
        <f t="shared" si="197"/>
        <v>0</v>
      </c>
      <c r="I2502" s="20">
        <v>160</v>
      </c>
      <c r="M2502" s="2">
        <v>504</v>
      </c>
    </row>
    <row r="2503" spans="2:13" ht="12.75">
      <c r="B2503" s="503">
        <v>55000</v>
      </c>
      <c r="C2503" s="1" t="s">
        <v>1273</v>
      </c>
      <c r="D2503" s="1" t="s">
        <v>1067</v>
      </c>
      <c r="E2503" s="1" t="s">
        <v>1170</v>
      </c>
      <c r="F2503" s="25" t="s">
        <v>827</v>
      </c>
      <c r="G2503" s="25" t="s">
        <v>224</v>
      </c>
      <c r="H2503" s="5">
        <f t="shared" si="197"/>
        <v>-55000</v>
      </c>
      <c r="I2503" s="20">
        <v>160</v>
      </c>
      <c r="K2503" t="s">
        <v>772</v>
      </c>
      <c r="M2503" s="2">
        <v>504</v>
      </c>
    </row>
    <row r="2504" spans="2:13" ht="12.75">
      <c r="B2504" s="503">
        <v>37500</v>
      </c>
      <c r="C2504" s="1" t="s">
        <v>1276</v>
      </c>
      <c r="D2504" s="1" t="s">
        <v>1067</v>
      </c>
      <c r="E2504" s="1" t="s">
        <v>1170</v>
      </c>
      <c r="F2504" s="25" t="s">
        <v>827</v>
      </c>
      <c r="G2504" s="25" t="s">
        <v>224</v>
      </c>
      <c r="H2504" s="5">
        <f t="shared" si="197"/>
        <v>-92500</v>
      </c>
      <c r="I2504" s="20">
        <v>160</v>
      </c>
      <c r="K2504" t="s">
        <v>772</v>
      </c>
      <c r="M2504" s="2">
        <v>504</v>
      </c>
    </row>
    <row r="2505" spans="2:13" ht="12.75">
      <c r="B2505" s="503">
        <v>62900</v>
      </c>
      <c r="C2505" s="1" t="s">
        <v>1275</v>
      </c>
      <c r="D2505" s="1" t="s">
        <v>1067</v>
      </c>
      <c r="E2505" s="1" t="s">
        <v>1170</v>
      </c>
      <c r="F2505" s="25" t="s">
        <v>831</v>
      </c>
      <c r="G2505" s="25" t="s">
        <v>315</v>
      </c>
      <c r="H2505" s="5">
        <f t="shared" si="197"/>
        <v>-155400</v>
      </c>
      <c r="I2505" s="20">
        <v>160</v>
      </c>
      <c r="K2505" t="s">
        <v>772</v>
      </c>
      <c r="M2505" s="2">
        <v>504</v>
      </c>
    </row>
    <row r="2506" spans="1:13" s="97" customFormat="1" ht="12.75">
      <c r="A2506" s="1"/>
      <c r="B2506" s="503">
        <v>3000</v>
      </c>
      <c r="C2506" s="1" t="s">
        <v>832</v>
      </c>
      <c r="D2506" s="1" t="s">
        <v>1067</v>
      </c>
      <c r="E2506" s="1" t="s">
        <v>1170</v>
      </c>
      <c r="F2506" s="25" t="s">
        <v>831</v>
      </c>
      <c r="G2506" s="25" t="s">
        <v>315</v>
      </c>
      <c r="H2506" s="5">
        <f t="shared" si="197"/>
        <v>-158400</v>
      </c>
      <c r="I2506" s="20">
        <v>160</v>
      </c>
      <c r="J2506"/>
      <c r="K2506" t="s">
        <v>772</v>
      </c>
      <c r="L2506"/>
      <c r="M2506" s="2">
        <v>504</v>
      </c>
    </row>
    <row r="2507" spans="1:13" s="44" customFormat="1" ht="12.75">
      <c r="A2507" s="9"/>
      <c r="B2507" s="498">
        <f>SUM(B2503:B2506)</f>
        <v>158400</v>
      </c>
      <c r="C2507" s="9" t="s">
        <v>1277</v>
      </c>
      <c r="D2507" s="9"/>
      <c r="E2507" s="9" t="s">
        <v>1197</v>
      </c>
      <c r="F2507" s="16"/>
      <c r="G2507" s="16"/>
      <c r="H2507" s="42">
        <v>0</v>
      </c>
      <c r="I2507" s="43">
        <v>160</v>
      </c>
      <c r="M2507" s="2">
        <v>504</v>
      </c>
    </row>
    <row r="2508" spans="2:13" ht="12.75">
      <c r="B2508" s="503"/>
      <c r="H2508" s="5">
        <f>H2495-B2508</f>
        <v>0</v>
      </c>
      <c r="I2508" s="20">
        <v>169</v>
      </c>
      <c r="M2508" s="2">
        <v>504</v>
      </c>
    </row>
    <row r="2509" spans="2:13" ht="12.75">
      <c r="B2509" s="503"/>
      <c r="H2509" s="5">
        <f>H2496-B2509</f>
        <v>0</v>
      </c>
      <c r="I2509" s="20">
        <v>170</v>
      </c>
      <c r="M2509" s="2">
        <v>504</v>
      </c>
    </row>
    <row r="2510" spans="2:13" ht="12.75">
      <c r="B2510" s="503">
        <v>12000</v>
      </c>
      <c r="C2510" s="10" t="s">
        <v>1278</v>
      </c>
      <c r="D2510" s="1" t="s">
        <v>1067</v>
      </c>
      <c r="E2510" s="1" t="s">
        <v>1170</v>
      </c>
      <c r="F2510" s="25" t="s">
        <v>842</v>
      </c>
      <c r="G2510" s="25" t="s">
        <v>336</v>
      </c>
      <c r="H2510" s="5">
        <f>H2497-B2510</f>
        <v>-12000</v>
      </c>
      <c r="I2510" s="20">
        <v>171</v>
      </c>
      <c r="K2510" t="s">
        <v>772</v>
      </c>
      <c r="M2510" s="2">
        <v>504</v>
      </c>
    </row>
    <row r="2511" spans="2:13" ht="12.75">
      <c r="B2511" s="503">
        <v>20000</v>
      </c>
      <c r="C2511" s="10" t="s">
        <v>1279</v>
      </c>
      <c r="D2511" s="1" t="s">
        <v>1067</v>
      </c>
      <c r="E2511" s="1" t="s">
        <v>1170</v>
      </c>
      <c r="F2511" s="25" t="s">
        <v>842</v>
      </c>
      <c r="G2511" s="25" t="s">
        <v>336</v>
      </c>
      <c r="H2511" s="5">
        <f t="shared" si="194"/>
        <v>-32000</v>
      </c>
      <c r="I2511" s="20">
        <v>164</v>
      </c>
      <c r="K2511" t="s">
        <v>772</v>
      </c>
      <c r="M2511" s="2">
        <v>504</v>
      </c>
    </row>
    <row r="2512" spans="2:13" ht="12.75">
      <c r="B2512" s="503">
        <v>9000</v>
      </c>
      <c r="C2512" s="10" t="s">
        <v>1284</v>
      </c>
      <c r="D2512" s="1" t="s">
        <v>1067</v>
      </c>
      <c r="E2512" s="1" t="s">
        <v>1170</v>
      </c>
      <c r="F2512" s="25" t="s">
        <v>842</v>
      </c>
      <c r="G2512" s="25" t="s">
        <v>336</v>
      </c>
      <c r="H2512" s="5">
        <f t="shared" si="194"/>
        <v>-41000</v>
      </c>
      <c r="I2512" s="20">
        <v>165</v>
      </c>
      <c r="K2512" t="s">
        <v>772</v>
      </c>
      <c r="M2512" s="2">
        <v>504</v>
      </c>
    </row>
    <row r="2513" spans="2:13" ht="12.75">
      <c r="B2513" s="503">
        <v>3000</v>
      </c>
      <c r="C2513" s="10" t="s">
        <v>1281</v>
      </c>
      <c r="D2513" s="1" t="s">
        <v>1067</v>
      </c>
      <c r="E2513" s="1" t="s">
        <v>1170</v>
      </c>
      <c r="F2513" s="25" t="s">
        <v>798</v>
      </c>
      <c r="G2513" s="25" t="s">
        <v>315</v>
      </c>
      <c r="H2513" s="5">
        <f t="shared" si="194"/>
        <v>-44000</v>
      </c>
      <c r="I2513" s="20">
        <v>166</v>
      </c>
      <c r="K2513" t="s">
        <v>772</v>
      </c>
      <c r="M2513" s="2">
        <v>504</v>
      </c>
    </row>
    <row r="2514" spans="2:13" ht="12.75">
      <c r="B2514" s="503">
        <v>1100</v>
      </c>
      <c r="C2514" s="10" t="s">
        <v>1282</v>
      </c>
      <c r="D2514" s="1" t="s">
        <v>1067</v>
      </c>
      <c r="E2514" s="1" t="s">
        <v>1170</v>
      </c>
      <c r="F2514" s="25" t="s">
        <v>843</v>
      </c>
      <c r="G2514" s="25" t="s">
        <v>315</v>
      </c>
      <c r="H2514" s="5">
        <f t="shared" si="194"/>
        <v>-45100</v>
      </c>
      <c r="I2514" s="20">
        <v>167</v>
      </c>
      <c r="K2514" t="s">
        <v>772</v>
      </c>
      <c r="M2514" s="2">
        <v>504</v>
      </c>
    </row>
    <row r="2515" spans="2:13" ht="12.75">
      <c r="B2515" s="503">
        <v>8500</v>
      </c>
      <c r="C2515" s="10" t="s">
        <v>1283</v>
      </c>
      <c r="D2515" s="1" t="s">
        <v>1067</v>
      </c>
      <c r="E2515" s="1" t="s">
        <v>1170</v>
      </c>
      <c r="F2515" s="25" t="s">
        <v>843</v>
      </c>
      <c r="G2515" s="25" t="s">
        <v>315</v>
      </c>
      <c r="H2515" s="5">
        <f t="shared" si="194"/>
        <v>-53600</v>
      </c>
      <c r="I2515" s="20">
        <v>168</v>
      </c>
      <c r="K2515" t="s">
        <v>772</v>
      </c>
      <c r="M2515" s="2">
        <v>504</v>
      </c>
    </row>
    <row r="2516" spans="2:13" ht="12.75">
      <c r="B2516" s="503">
        <v>10000</v>
      </c>
      <c r="C2516" s="1" t="s">
        <v>844</v>
      </c>
      <c r="D2516" s="1" t="s">
        <v>1067</v>
      </c>
      <c r="E2516" s="1" t="s">
        <v>1170</v>
      </c>
      <c r="F2516" s="25" t="s">
        <v>798</v>
      </c>
      <c r="G2516" s="25" t="s">
        <v>315</v>
      </c>
      <c r="H2516" s="5">
        <f t="shared" si="194"/>
        <v>-63600</v>
      </c>
      <c r="I2516" s="20">
        <v>169</v>
      </c>
      <c r="K2516" t="s">
        <v>772</v>
      </c>
      <c r="M2516" s="2">
        <v>504</v>
      </c>
    </row>
    <row r="2517" spans="2:13" ht="12.75">
      <c r="B2517" s="503">
        <v>10000</v>
      </c>
      <c r="C2517" s="1" t="s">
        <v>845</v>
      </c>
      <c r="D2517" s="1" t="s">
        <v>1067</v>
      </c>
      <c r="E2517" s="1" t="s">
        <v>1170</v>
      </c>
      <c r="F2517" s="25" t="s">
        <v>798</v>
      </c>
      <c r="G2517" s="25" t="s">
        <v>315</v>
      </c>
      <c r="H2517" s="5">
        <f t="shared" si="194"/>
        <v>-73600</v>
      </c>
      <c r="I2517" s="20">
        <v>170</v>
      </c>
      <c r="K2517" t="s">
        <v>772</v>
      </c>
      <c r="M2517" s="2">
        <v>504</v>
      </c>
    </row>
    <row r="2518" spans="2:13" ht="12.75">
      <c r="B2518" s="503">
        <v>15000</v>
      </c>
      <c r="C2518" s="1" t="s">
        <v>846</v>
      </c>
      <c r="D2518" s="1" t="s">
        <v>1067</v>
      </c>
      <c r="E2518" s="1" t="s">
        <v>1170</v>
      </c>
      <c r="F2518" s="25" t="s">
        <v>798</v>
      </c>
      <c r="G2518" s="25" t="s">
        <v>315</v>
      </c>
      <c r="H2518" s="5">
        <f t="shared" si="194"/>
        <v>-88600</v>
      </c>
      <c r="I2518" s="20">
        <v>171</v>
      </c>
      <c r="K2518" t="s">
        <v>772</v>
      </c>
      <c r="M2518" s="2">
        <v>504</v>
      </c>
    </row>
    <row r="2519" spans="2:13" ht="12.75">
      <c r="B2519" s="503">
        <v>15000</v>
      </c>
      <c r="C2519" s="1" t="s">
        <v>847</v>
      </c>
      <c r="D2519" s="1" t="s">
        <v>1067</v>
      </c>
      <c r="E2519" s="1" t="s">
        <v>1170</v>
      </c>
      <c r="F2519" s="25" t="s">
        <v>798</v>
      </c>
      <c r="G2519" s="25" t="s">
        <v>315</v>
      </c>
      <c r="H2519" s="5">
        <f t="shared" si="194"/>
        <v>-103600</v>
      </c>
      <c r="I2519" s="20">
        <v>172</v>
      </c>
      <c r="K2519" t="s">
        <v>772</v>
      </c>
      <c r="M2519" s="2">
        <v>504</v>
      </c>
    </row>
    <row r="2520" spans="2:13" ht="12.75">
      <c r="B2520" s="503">
        <v>25000</v>
      </c>
      <c r="C2520" s="1" t="s">
        <v>1208</v>
      </c>
      <c r="D2520" s="1" t="s">
        <v>1067</v>
      </c>
      <c r="E2520" s="1" t="s">
        <v>1170</v>
      </c>
      <c r="F2520" s="25" t="s">
        <v>798</v>
      </c>
      <c r="G2520" s="25" t="s">
        <v>315</v>
      </c>
      <c r="H2520" s="5">
        <f t="shared" si="194"/>
        <v>-128600</v>
      </c>
      <c r="I2520" s="20">
        <v>173</v>
      </c>
      <c r="K2520" t="s">
        <v>772</v>
      </c>
      <c r="M2520" s="2">
        <v>504</v>
      </c>
    </row>
    <row r="2521" spans="2:13" ht="12.75">
      <c r="B2521" s="503">
        <v>25000</v>
      </c>
      <c r="C2521" s="1" t="s">
        <v>1209</v>
      </c>
      <c r="D2521" s="1" t="s">
        <v>1067</v>
      </c>
      <c r="E2521" s="1" t="s">
        <v>1170</v>
      </c>
      <c r="F2521" s="25" t="s">
        <v>798</v>
      </c>
      <c r="G2521" s="25" t="s">
        <v>315</v>
      </c>
      <c r="H2521" s="5">
        <f t="shared" si="194"/>
        <v>-153600</v>
      </c>
      <c r="I2521" s="20">
        <v>174</v>
      </c>
      <c r="K2521" t="s">
        <v>772</v>
      </c>
      <c r="M2521" s="2">
        <v>504</v>
      </c>
    </row>
    <row r="2522" spans="2:13" ht="12.75">
      <c r="B2522" s="503">
        <v>15000</v>
      </c>
      <c r="C2522" s="1" t="s">
        <v>848</v>
      </c>
      <c r="D2522" s="1" t="s">
        <v>1067</v>
      </c>
      <c r="E2522" s="1" t="s">
        <v>1170</v>
      </c>
      <c r="F2522" s="25" t="s">
        <v>798</v>
      </c>
      <c r="G2522" s="25" t="s">
        <v>315</v>
      </c>
      <c r="H2522" s="5">
        <f t="shared" si="194"/>
        <v>-168600</v>
      </c>
      <c r="I2522" s="20">
        <v>175</v>
      </c>
      <c r="K2522" t="s">
        <v>772</v>
      </c>
      <c r="M2522" s="2">
        <v>504</v>
      </c>
    </row>
    <row r="2523" spans="2:13" ht="12.75">
      <c r="B2523" s="503">
        <v>2000</v>
      </c>
      <c r="C2523" s="1" t="s">
        <v>849</v>
      </c>
      <c r="D2523" s="1" t="s">
        <v>1067</v>
      </c>
      <c r="E2523" s="1" t="s">
        <v>1170</v>
      </c>
      <c r="F2523" s="25" t="s">
        <v>850</v>
      </c>
      <c r="G2523" s="25" t="s">
        <v>315</v>
      </c>
      <c r="H2523" s="5">
        <f t="shared" si="194"/>
        <v>-170600</v>
      </c>
      <c r="I2523" s="20">
        <v>176</v>
      </c>
      <c r="K2523" t="s">
        <v>772</v>
      </c>
      <c r="M2523" s="2">
        <v>504</v>
      </c>
    </row>
    <row r="2524" spans="2:13" ht="12.75">
      <c r="B2524" s="503">
        <v>2000</v>
      </c>
      <c r="C2524" s="1" t="s">
        <v>851</v>
      </c>
      <c r="D2524" s="1" t="s">
        <v>1067</v>
      </c>
      <c r="E2524" s="1" t="s">
        <v>1170</v>
      </c>
      <c r="F2524" s="25" t="s">
        <v>850</v>
      </c>
      <c r="G2524" s="25" t="s">
        <v>315</v>
      </c>
      <c r="H2524" s="5">
        <f t="shared" si="194"/>
        <v>-172600</v>
      </c>
      <c r="I2524" s="20">
        <v>177</v>
      </c>
      <c r="K2524" t="s">
        <v>772</v>
      </c>
      <c r="M2524" s="2">
        <v>504</v>
      </c>
    </row>
    <row r="2525" spans="2:13" ht="12.75">
      <c r="B2525" s="503">
        <v>6050</v>
      </c>
      <c r="C2525" s="1" t="s">
        <v>1210</v>
      </c>
      <c r="D2525" s="1" t="s">
        <v>1067</v>
      </c>
      <c r="E2525" s="1" t="s">
        <v>1170</v>
      </c>
      <c r="F2525" s="25" t="s">
        <v>850</v>
      </c>
      <c r="G2525" s="25" t="s">
        <v>315</v>
      </c>
      <c r="H2525" s="5">
        <f t="shared" si="194"/>
        <v>-178650</v>
      </c>
      <c r="I2525" s="20">
        <v>178</v>
      </c>
      <c r="K2525" t="s">
        <v>772</v>
      </c>
      <c r="M2525" s="2">
        <v>504</v>
      </c>
    </row>
    <row r="2526" spans="2:13" ht="12.75">
      <c r="B2526" s="503">
        <v>4400</v>
      </c>
      <c r="C2526" s="1" t="s">
        <v>1211</v>
      </c>
      <c r="D2526" s="1" t="s">
        <v>1067</v>
      </c>
      <c r="E2526" s="1" t="s">
        <v>1170</v>
      </c>
      <c r="F2526" s="25" t="s">
        <v>850</v>
      </c>
      <c r="G2526" s="25" t="s">
        <v>315</v>
      </c>
      <c r="H2526" s="5">
        <f t="shared" si="194"/>
        <v>-183050</v>
      </c>
      <c r="I2526" s="20">
        <v>179</v>
      </c>
      <c r="K2526" t="s">
        <v>772</v>
      </c>
      <c r="M2526" s="2">
        <v>504</v>
      </c>
    </row>
    <row r="2527" spans="2:13" ht="12.75">
      <c r="B2527" s="503">
        <v>350</v>
      </c>
      <c r="C2527" s="1" t="s">
        <v>852</v>
      </c>
      <c r="D2527" s="1" t="s">
        <v>1067</v>
      </c>
      <c r="E2527" s="1" t="s">
        <v>1170</v>
      </c>
      <c r="F2527" s="25" t="s">
        <v>850</v>
      </c>
      <c r="G2527" s="25" t="s">
        <v>315</v>
      </c>
      <c r="H2527" s="5">
        <f t="shared" si="194"/>
        <v>-183400</v>
      </c>
      <c r="I2527" s="20">
        <v>180</v>
      </c>
      <c r="K2527" t="s">
        <v>772</v>
      </c>
      <c r="M2527" s="2">
        <v>504</v>
      </c>
    </row>
    <row r="2528" spans="2:13" ht="12.75">
      <c r="B2528" s="503">
        <v>1200</v>
      </c>
      <c r="C2528" s="1" t="s">
        <v>853</v>
      </c>
      <c r="D2528" s="1" t="s">
        <v>1067</v>
      </c>
      <c r="E2528" s="1" t="s">
        <v>1170</v>
      </c>
      <c r="F2528" s="25" t="s">
        <v>850</v>
      </c>
      <c r="G2528" s="25" t="s">
        <v>315</v>
      </c>
      <c r="H2528" s="5">
        <f t="shared" si="194"/>
        <v>-184600</v>
      </c>
      <c r="I2528" s="20">
        <v>181</v>
      </c>
      <c r="K2528" t="s">
        <v>772</v>
      </c>
      <c r="M2528" s="2">
        <v>504</v>
      </c>
    </row>
    <row r="2529" spans="2:13" ht="12.75">
      <c r="B2529" s="503">
        <v>900</v>
      </c>
      <c r="C2529" s="1" t="s">
        <v>854</v>
      </c>
      <c r="D2529" s="1" t="s">
        <v>1067</v>
      </c>
      <c r="E2529" s="1" t="s">
        <v>1170</v>
      </c>
      <c r="F2529" s="25" t="s">
        <v>850</v>
      </c>
      <c r="G2529" s="25" t="s">
        <v>315</v>
      </c>
      <c r="H2529" s="5">
        <f t="shared" si="194"/>
        <v>-185500</v>
      </c>
      <c r="I2529" s="20">
        <v>182</v>
      </c>
      <c r="K2529" t="s">
        <v>772</v>
      </c>
      <c r="M2529" s="2">
        <v>504</v>
      </c>
    </row>
    <row r="2530" spans="2:13" ht="12.75">
      <c r="B2530" s="503">
        <v>1500</v>
      </c>
      <c r="C2530" s="1" t="s">
        <v>855</v>
      </c>
      <c r="D2530" s="1" t="s">
        <v>1067</v>
      </c>
      <c r="E2530" s="1" t="s">
        <v>1170</v>
      </c>
      <c r="F2530" s="25" t="s">
        <v>850</v>
      </c>
      <c r="G2530" s="25" t="s">
        <v>315</v>
      </c>
      <c r="H2530" s="5">
        <f t="shared" si="194"/>
        <v>-187000</v>
      </c>
      <c r="I2530" s="20">
        <v>183</v>
      </c>
      <c r="K2530" t="s">
        <v>772</v>
      </c>
      <c r="M2530" s="2">
        <v>504</v>
      </c>
    </row>
    <row r="2531" spans="2:13" ht="12.75">
      <c r="B2531" s="503">
        <v>1200</v>
      </c>
      <c r="C2531" s="1" t="s">
        <v>856</v>
      </c>
      <c r="D2531" s="1" t="s">
        <v>1067</v>
      </c>
      <c r="E2531" s="1" t="s">
        <v>1170</v>
      </c>
      <c r="F2531" s="25" t="s">
        <v>850</v>
      </c>
      <c r="G2531" s="25" t="s">
        <v>315</v>
      </c>
      <c r="H2531" s="5">
        <f t="shared" si="194"/>
        <v>-188200</v>
      </c>
      <c r="I2531" s="20">
        <v>184</v>
      </c>
      <c r="K2531" t="s">
        <v>772</v>
      </c>
      <c r="M2531" s="2">
        <v>504</v>
      </c>
    </row>
    <row r="2532" spans="2:13" ht="12.75">
      <c r="B2532" s="503">
        <v>1100</v>
      </c>
      <c r="C2532" s="1" t="s">
        <v>857</v>
      </c>
      <c r="D2532" s="1" t="s">
        <v>1067</v>
      </c>
      <c r="E2532" s="1" t="s">
        <v>1170</v>
      </c>
      <c r="F2532" s="25" t="s">
        <v>850</v>
      </c>
      <c r="G2532" s="25" t="s">
        <v>315</v>
      </c>
      <c r="H2532" s="5">
        <f t="shared" si="194"/>
        <v>-189300</v>
      </c>
      <c r="I2532" s="20">
        <v>185</v>
      </c>
      <c r="K2532" t="s">
        <v>772</v>
      </c>
      <c r="M2532" s="2">
        <v>504</v>
      </c>
    </row>
    <row r="2533" spans="2:13" ht="12.75">
      <c r="B2533" s="503">
        <v>1200</v>
      </c>
      <c r="C2533" s="1" t="s">
        <v>858</v>
      </c>
      <c r="D2533" s="1" t="s">
        <v>1067</v>
      </c>
      <c r="E2533" s="1" t="s">
        <v>1170</v>
      </c>
      <c r="F2533" s="25" t="s">
        <v>850</v>
      </c>
      <c r="G2533" s="25" t="s">
        <v>315</v>
      </c>
      <c r="H2533" s="5">
        <f t="shared" si="194"/>
        <v>-190500</v>
      </c>
      <c r="I2533" s="20">
        <v>186</v>
      </c>
      <c r="K2533" t="s">
        <v>772</v>
      </c>
      <c r="M2533" s="2">
        <v>504</v>
      </c>
    </row>
    <row r="2534" spans="2:13" ht="12.75">
      <c r="B2534" s="503">
        <v>1800</v>
      </c>
      <c r="C2534" s="1" t="s">
        <v>859</v>
      </c>
      <c r="D2534" s="1" t="s">
        <v>1067</v>
      </c>
      <c r="E2534" s="1" t="s">
        <v>1170</v>
      </c>
      <c r="F2534" s="25" t="s">
        <v>850</v>
      </c>
      <c r="G2534" s="25" t="s">
        <v>315</v>
      </c>
      <c r="H2534" s="5">
        <f t="shared" si="194"/>
        <v>-192300</v>
      </c>
      <c r="I2534" s="20">
        <v>187</v>
      </c>
      <c r="K2534" t="s">
        <v>772</v>
      </c>
      <c r="M2534" s="2">
        <v>504</v>
      </c>
    </row>
    <row r="2535" spans="2:13" ht="12.75">
      <c r="B2535" s="503">
        <v>900</v>
      </c>
      <c r="C2535" s="1" t="s">
        <v>860</v>
      </c>
      <c r="D2535" s="1" t="s">
        <v>1067</v>
      </c>
      <c r="E2535" s="1" t="s">
        <v>1170</v>
      </c>
      <c r="F2535" s="25" t="s">
        <v>850</v>
      </c>
      <c r="G2535" s="25" t="s">
        <v>315</v>
      </c>
      <c r="H2535" s="5">
        <f t="shared" si="194"/>
        <v>-193200</v>
      </c>
      <c r="I2535" s="20">
        <v>188</v>
      </c>
      <c r="K2535" t="s">
        <v>772</v>
      </c>
      <c r="M2535" s="2">
        <v>504</v>
      </c>
    </row>
    <row r="2536" spans="1:13" s="80" customFormat="1" ht="12.75">
      <c r="A2536" s="1"/>
      <c r="B2536" s="503">
        <v>1000</v>
      </c>
      <c r="C2536" s="1" t="s">
        <v>861</v>
      </c>
      <c r="D2536" s="1" t="s">
        <v>1067</v>
      </c>
      <c r="E2536" s="1" t="s">
        <v>1170</v>
      </c>
      <c r="F2536" s="25" t="s">
        <v>850</v>
      </c>
      <c r="G2536" s="25" t="s">
        <v>315</v>
      </c>
      <c r="H2536" s="5">
        <f t="shared" si="194"/>
        <v>-194200</v>
      </c>
      <c r="I2536" s="20">
        <v>189</v>
      </c>
      <c r="J2536"/>
      <c r="K2536" t="s">
        <v>772</v>
      </c>
      <c r="L2536"/>
      <c r="M2536" s="2">
        <v>504</v>
      </c>
    </row>
    <row r="2537" spans="1:13" ht="12.75">
      <c r="A2537" s="75"/>
      <c r="B2537" s="505">
        <f>SUM(B2510:B2536)</f>
        <v>194200</v>
      </c>
      <c r="C2537" s="75"/>
      <c r="D2537" s="75"/>
      <c r="E2537" s="75" t="s">
        <v>1197</v>
      </c>
      <c r="F2537" s="78"/>
      <c r="G2537" s="78"/>
      <c r="H2537" s="42">
        <v>0</v>
      </c>
      <c r="I2537" s="43">
        <v>190</v>
      </c>
      <c r="J2537" s="80"/>
      <c r="K2537" s="80"/>
      <c r="L2537" s="80"/>
      <c r="M2537" s="2">
        <v>504</v>
      </c>
    </row>
    <row r="2538" spans="2:13" ht="12.75">
      <c r="B2538" s="503"/>
      <c r="H2538" s="5">
        <f>H2537-B2538</f>
        <v>0</v>
      </c>
      <c r="I2538" s="20">
        <v>191</v>
      </c>
      <c r="M2538" s="2">
        <v>504</v>
      </c>
    </row>
    <row r="2539" spans="2:13" ht="12.75">
      <c r="B2539" s="503"/>
      <c r="H2539" s="5">
        <f>H2538-B2539</f>
        <v>0</v>
      </c>
      <c r="I2539" s="20">
        <v>192</v>
      </c>
      <c r="M2539" s="2">
        <v>504</v>
      </c>
    </row>
    <row r="2540" spans="2:13" ht="12.75">
      <c r="B2540" s="503">
        <v>141000</v>
      </c>
      <c r="C2540" s="46" t="s">
        <v>1167</v>
      </c>
      <c r="D2540" s="25" t="s">
        <v>1067</v>
      </c>
      <c r="E2540" s="46" t="s">
        <v>1168</v>
      </c>
      <c r="F2540" s="41" t="s">
        <v>1286</v>
      </c>
      <c r="G2540" s="25" t="s">
        <v>249</v>
      </c>
      <c r="H2540" s="5">
        <f aca="true" t="shared" si="198" ref="H2540:H2546">H2539-B2540</f>
        <v>-141000</v>
      </c>
      <c r="I2540" s="20">
        <v>193</v>
      </c>
      <c r="K2540" t="s">
        <v>22</v>
      </c>
      <c r="M2540" s="2">
        <v>504</v>
      </c>
    </row>
    <row r="2541" spans="2:13" ht="12.75">
      <c r="B2541" s="503">
        <v>5000</v>
      </c>
      <c r="C2541" s="46" t="s">
        <v>1167</v>
      </c>
      <c r="D2541" s="25" t="s">
        <v>1067</v>
      </c>
      <c r="E2541" s="46" t="s">
        <v>1168</v>
      </c>
      <c r="F2541" s="41" t="s">
        <v>1286</v>
      </c>
      <c r="G2541" s="25" t="s">
        <v>249</v>
      </c>
      <c r="H2541" s="5">
        <f>H2540-B2541</f>
        <v>-146000</v>
      </c>
      <c r="I2541" s="20">
        <v>194</v>
      </c>
      <c r="K2541" t="s">
        <v>22</v>
      </c>
      <c r="M2541" s="2">
        <v>504</v>
      </c>
    </row>
    <row r="2542" spans="1:13" s="44" customFormat="1" ht="12.75">
      <c r="A2542" s="9"/>
      <c r="B2542" s="498">
        <f>SUM(B2540:B2541)</f>
        <v>146000</v>
      </c>
      <c r="C2542" s="75" t="s">
        <v>1280</v>
      </c>
      <c r="D2542" s="16"/>
      <c r="E2542" s="9"/>
      <c r="F2542" s="16"/>
      <c r="G2542" s="16"/>
      <c r="H2542" s="42">
        <v>0</v>
      </c>
      <c r="I2542" s="43">
        <v>195</v>
      </c>
      <c r="M2542" s="2">
        <v>504</v>
      </c>
    </row>
    <row r="2543" spans="1:13" s="13" customFormat="1" ht="12.75">
      <c r="A2543" s="10"/>
      <c r="B2543" s="214"/>
      <c r="C2543" s="98"/>
      <c r="D2543" s="28"/>
      <c r="E2543" s="10"/>
      <c r="F2543" s="28"/>
      <c r="G2543" s="28"/>
      <c r="H2543" s="5">
        <f t="shared" si="198"/>
        <v>0</v>
      </c>
      <c r="I2543" s="20">
        <v>195</v>
      </c>
      <c r="M2543" s="2">
        <v>504</v>
      </c>
    </row>
    <row r="2544" spans="1:13" s="13" customFormat="1" ht="12.75">
      <c r="A2544" s="10"/>
      <c r="B2544" s="214"/>
      <c r="C2544" s="98"/>
      <c r="D2544" s="28"/>
      <c r="E2544" s="10"/>
      <c r="F2544" s="28"/>
      <c r="G2544" s="28"/>
      <c r="H2544" s="5">
        <f t="shared" si="198"/>
        <v>0</v>
      </c>
      <c r="I2544" s="20">
        <v>196</v>
      </c>
      <c r="M2544" s="2">
        <v>504</v>
      </c>
    </row>
    <row r="2545" spans="1:13" s="13" customFormat="1" ht="12.75">
      <c r="A2545" s="10"/>
      <c r="B2545" s="214"/>
      <c r="C2545" s="98"/>
      <c r="D2545" s="28"/>
      <c r="E2545" s="10"/>
      <c r="F2545" s="28"/>
      <c r="G2545" s="28"/>
      <c r="H2545" s="5">
        <f t="shared" si="198"/>
        <v>0</v>
      </c>
      <c r="I2545" s="20">
        <v>197</v>
      </c>
      <c r="M2545" s="2">
        <v>504</v>
      </c>
    </row>
    <row r="2546" spans="8:13" ht="12.75">
      <c r="H2546" s="5">
        <f t="shared" si="198"/>
        <v>0</v>
      </c>
      <c r="I2546" s="20">
        <v>198</v>
      </c>
      <c r="M2546" s="2">
        <v>504</v>
      </c>
    </row>
    <row r="2547" spans="1:13" s="185" customFormat="1" ht="13.5" thickBot="1">
      <c r="A2547" s="177"/>
      <c r="B2547" s="174">
        <f>+B19</f>
        <v>12285803.7</v>
      </c>
      <c r="C2547" s="31" t="s">
        <v>1195</v>
      </c>
      <c r="D2547" s="177"/>
      <c r="E2547" s="29"/>
      <c r="F2547" s="125"/>
      <c r="G2547" s="183"/>
      <c r="H2547" s="126"/>
      <c r="I2547" s="127"/>
      <c r="J2547" s="184"/>
      <c r="K2547" s="37"/>
      <c r="L2547" s="37"/>
      <c r="M2547" s="2">
        <v>504</v>
      </c>
    </row>
    <row r="2548" spans="1:13" s="185" customFormat="1" ht="12.75">
      <c r="A2548" s="1"/>
      <c r="B2548" s="74"/>
      <c r="C2548" s="10"/>
      <c r="D2548" s="10"/>
      <c r="E2548" s="63"/>
      <c r="F2548" s="150"/>
      <c r="G2548" s="104"/>
      <c r="H2548" s="5"/>
      <c r="I2548" s="20"/>
      <c r="J2548" s="20"/>
      <c r="K2548" s="2"/>
      <c r="L2548"/>
      <c r="M2548" s="2">
        <v>504</v>
      </c>
    </row>
    <row r="2549" spans="1:13" s="185" customFormat="1" ht="12.75">
      <c r="A2549" s="10"/>
      <c r="B2549" s="186" t="s">
        <v>1070</v>
      </c>
      <c r="C2549" s="187" t="s">
        <v>1071</v>
      </c>
      <c r="D2549" s="187"/>
      <c r="E2549" s="187"/>
      <c r="F2549" s="188"/>
      <c r="G2549" s="189"/>
      <c r="H2549" s="190"/>
      <c r="I2549" s="191" t="s">
        <v>1072</v>
      </c>
      <c r="J2549" s="192"/>
      <c r="K2549" s="2">
        <v>504</v>
      </c>
      <c r="L2549"/>
      <c r="M2549" s="2">
        <v>504</v>
      </c>
    </row>
    <row r="2550" spans="1:13" s="44" customFormat="1" ht="12.75">
      <c r="A2550" s="193"/>
      <c r="B2550" s="194">
        <f>+B1434+B1561+B1595+B1659+B1671+B1675+B1679+B1807+B1863+B1996+B2005+B2328+B2402+B2495-B1432-B1431-B1430-B1429-B1428-B1427-B1426-B1425-B1424-B1423-B1422-B1421-B1420-B1419-B1418-B1417-B1416-B1415-B1414</f>
        <v>3459012.5</v>
      </c>
      <c r="C2550" s="195" t="s">
        <v>1073</v>
      </c>
      <c r="D2550" s="195" t="s">
        <v>1074</v>
      </c>
      <c r="E2550" s="195" t="s">
        <v>1171</v>
      </c>
      <c r="F2550" s="188"/>
      <c r="G2550" s="196"/>
      <c r="H2550" s="190">
        <f>H2549-B2550</f>
        <v>-3459012.5</v>
      </c>
      <c r="I2550" s="191">
        <f aca="true" t="shared" si="199" ref="I2550:I2559">+B2550/M2550</f>
        <v>6863.12003968254</v>
      </c>
      <c r="J2550" s="192"/>
      <c r="K2550" s="2">
        <v>504</v>
      </c>
      <c r="L2550"/>
      <c r="M2550" s="2">
        <v>504</v>
      </c>
    </row>
    <row r="2551" spans="1:13" s="205" customFormat="1" ht="12.75">
      <c r="A2551" s="197"/>
      <c r="B2551" s="198">
        <f>+B1220+B1227+B2023+B2078+B1925+B1432+B1431+B1430+B1429+B1428+B1427+B1426+B1425+B1424+B1423+B1422+B1421+B1420+B1419+B1418+B1417+B1416+B1415+B1414</f>
        <v>3010912.7</v>
      </c>
      <c r="C2551" s="199" t="s">
        <v>1075</v>
      </c>
      <c r="D2551" s="199" t="s">
        <v>1074</v>
      </c>
      <c r="E2551" s="199" t="s">
        <v>1171</v>
      </c>
      <c r="F2551" s="200"/>
      <c r="G2551" s="200"/>
      <c r="H2551" s="201">
        <f>H2550-B2551</f>
        <v>-6469925.2</v>
      </c>
      <c r="I2551" s="202">
        <f t="shared" si="199"/>
        <v>5974.033134920635</v>
      </c>
      <c r="J2551" s="203"/>
      <c r="K2551" s="2">
        <v>504</v>
      </c>
      <c r="L2551" s="204"/>
      <c r="M2551" s="2">
        <v>504</v>
      </c>
    </row>
    <row r="2552" spans="1:13" s="213" customFormat="1" ht="12.75">
      <c r="A2552" s="206"/>
      <c r="B2552" s="207">
        <f>+B1127+B1867+B1920+B2018+B2473+B2480+B2507+B2537+B2542</f>
        <v>1482096</v>
      </c>
      <c r="C2552" s="208" t="s">
        <v>1076</v>
      </c>
      <c r="D2552" s="208" t="s">
        <v>1074</v>
      </c>
      <c r="E2552" s="208" t="s">
        <v>1171</v>
      </c>
      <c r="F2552" s="209"/>
      <c r="G2552" s="209"/>
      <c r="H2552" s="210">
        <f>H2551-B2552</f>
        <v>-7952021.2</v>
      </c>
      <c r="I2552" s="211">
        <f t="shared" si="199"/>
        <v>2940.6666666666665</v>
      </c>
      <c r="J2552" s="212"/>
      <c r="K2552" s="2">
        <v>504</v>
      </c>
      <c r="M2552" s="2">
        <v>504</v>
      </c>
    </row>
    <row r="2553" spans="1:13" s="221" customFormat="1" ht="12.75">
      <c r="A2553" s="214"/>
      <c r="B2553" s="215">
        <f>+B65+B170+B245+B287+B360+B452+B519+B554+B607+B698+B762+B804+B910+B970+B1026+B1113</f>
        <v>46700</v>
      </c>
      <c r="C2553" s="216" t="s">
        <v>1077</v>
      </c>
      <c r="D2553" s="216" t="s">
        <v>1074</v>
      </c>
      <c r="E2553" s="216" t="s">
        <v>1171</v>
      </c>
      <c r="F2553" s="217"/>
      <c r="G2553" s="217"/>
      <c r="H2553" s="218">
        <f>H2552-B2553</f>
        <v>-7998721.2</v>
      </c>
      <c r="I2553" s="219">
        <f t="shared" si="199"/>
        <v>92.65873015873017</v>
      </c>
      <c r="J2553" s="220"/>
      <c r="K2553" s="2">
        <v>504</v>
      </c>
      <c r="M2553" s="2">
        <v>504</v>
      </c>
    </row>
    <row r="2554" spans="1:13" s="228" customFormat="1" ht="12.75">
      <c r="A2554" s="222"/>
      <c r="B2554" s="223">
        <v>0</v>
      </c>
      <c r="C2554" s="224" t="s">
        <v>1078</v>
      </c>
      <c r="D2554" s="224" t="s">
        <v>1074</v>
      </c>
      <c r="E2554" s="224" t="s">
        <v>1171</v>
      </c>
      <c r="F2554" s="225"/>
      <c r="G2554" s="225"/>
      <c r="H2554" s="210">
        <f>H2553-B2554</f>
        <v>-7998721.2</v>
      </c>
      <c r="I2554" s="226">
        <f t="shared" si="199"/>
        <v>0</v>
      </c>
      <c r="J2554" s="227"/>
      <c r="K2554" s="2">
        <v>504</v>
      </c>
      <c r="M2554" s="2">
        <v>504</v>
      </c>
    </row>
    <row r="2555" spans="1:13" s="236" customFormat="1" ht="12.75">
      <c r="A2555" s="229"/>
      <c r="B2555" s="230">
        <f>+B1150</f>
        <v>332800</v>
      </c>
      <c r="C2555" s="231" t="s">
        <v>1079</v>
      </c>
      <c r="D2555" s="231" t="s">
        <v>1074</v>
      </c>
      <c r="E2555" s="231" t="s">
        <v>1171</v>
      </c>
      <c r="F2555" s="232"/>
      <c r="G2555" s="232"/>
      <c r="H2555" s="233">
        <f>H2553-B2555</f>
        <v>-8331521.2</v>
      </c>
      <c r="I2555" s="234">
        <f t="shared" si="199"/>
        <v>660.3174603174604</v>
      </c>
      <c r="J2555" s="235"/>
      <c r="K2555" s="2">
        <v>504</v>
      </c>
      <c r="M2555" s="2">
        <v>504</v>
      </c>
    </row>
    <row r="2556" spans="1:13" s="244" customFormat="1" ht="12.75">
      <c r="A2556" s="237"/>
      <c r="B2556" s="238">
        <f>+B1230+B1231+B1232+B1251</f>
        <v>80000</v>
      </c>
      <c r="C2556" s="239" t="s">
        <v>1080</v>
      </c>
      <c r="D2556" s="239" t="s">
        <v>1074</v>
      </c>
      <c r="E2556" s="239" t="s">
        <v>1171</v>
      </c>
      <c r="F2556" s="240"/>
      <c r="G2556" s="240"/>
      <c r="H2556" s="241">
        <f>H2553-B2556</f>
        <v>-8078721.2</v>
      </c>
      <c r="I2556" s="242">
        <f t="shared" si="199"/>
        <v>158.73015873015873</v>
      </c>
      <c r="J2556" s="243"/>
      <c r="K2556" s="2">
        <v>504</v>
      </c>
      <c r="M2556" s="2">
        <v>504</v>
      </c>
    </row>
    <row r="2557" spans="1:13" s="252" customFormat="1" ht="12.75">
      <c r="A2557" s="245"/>
      <c r="B2557" s="246">
        <f>+B22-B65-B170-B245-B287-B360-B452-B519-B554-B607-B698-B762-B804-B910-B970-B1026-B1113-B1127+B1233+B1234+B1235+B1236+B1237+B1242+B1247-B1251+B1261+B1380+B1709+B1735+B1751+B1780+B1785+B2433+B2468</f>
        <v>3874282.5</v>
      </c>
      <c r="C2557" s="247" t="s">
        <v>1081</v>
      </c>
      <c r="D2557" s="247" t="s">
        <v>1074</v>
      </c>
      <c r="E2557" s="247" t="s">
        <v>1171</v>
      </c>
      <c r="F2557" s="248"/>
      <c r="G2557" s="248"/>
      <c r="H2557" s="249">
        <f>H2554-B2557</f>
        <v>-11873003.7</v>
      </c>
      <c r="I2557" s="250">
        <f t="shared" si="199"/>
        <v>7687.068452380952</v>
      </c>
      <c r="J2557" s="251"/>
      <c r="K2557" s="2">
        <v>504</v>
      </c>
      <c r="M2557" s="2">
        <v>504</v>
      </c>
    </row>
    <row r="2558" spans="1:13" s="252" customFormat="1" ht="12.75">
      <c r="A2558" s="245"/>
      <c r="B2558" s="246">
        <v>0</v>
      </c>
      <c r="C2558" s="253" t="s">
        <v>1082</v>
      </c>
      <c r="D2558" s="254" t="s">
        <v>1074</v>
      </c>
      <c r="E2558" s="254" t="s">
        <v>1171</v>
      </c>
      <c r="F2558" s="248"/>
      <c r="G2558" s="248"/>
      <c r="H2558" s="249">
        <f>H2555-B2558</f>
        <v>-8331521.2</v>
      </c>
      <c r="I2558" s="250">
        <f>+B2558/M2558</f>
        <v>0</v>
      </c>
      <c r="J2558" s="251"/>
      <c r="K2558" s="2">
        <v>504</v>
      </c>
      <c r="M2558" s="2">
        <v>504</v>
      </c>
    </row>
    <row r="2559" spans="1:13" ht="12.75">
      <c r="A2559" s="10"/>
      <c r="B2559" s="165">
        <f>SUM(B2550:B2558)</f>
        <v>12285803.7</v>
      </c>
      <c r="C2559" s="255" t="s">
        <v>1083</v>
      </c>
      <c r="D2559" s="256"/>
      <c r="E2559" s="256"/>
      <c r="F2559" s="188"/>
      <c r="G2559" s="257"/>
      <c r="H2559" s="258"/>
      <c r="I2559" s="250">
        <f t="shared" si="199"/>
        <v>24376.59464285714</v>
      </c>
      <c r="J2559" s="259"/>
      <c r="K2559" s="2">
        <v>504</v>
      </c>
      <c r="M2559" s="2">
        <v>504</v>
      </c>
    </row>
    <row r="2560" spans="1:13" ht="12.75">
      <c r="A2560" s="10"/>
      <c r="B2560" s="123"/>
      <c r="C2560" s="260"/>
      <c r="D2560" s="261"/>
      <c r="E2560" s="261"/>
      <c r="F2560" s="144"/>
      <c r="G2560" s="262"/>
      <c r="H2560" s="263"/>
      <c r="I2560" s="192"/>
      <c r="J2560" s="259"/>
      <c r="K2560" s="68"/>
      <c r="M2560" s="2"/>
    </row>
    <row r="2561" spans="1:13" ht="12.75">
      <c r="A2561" s="10"/>
      <c r="B2561" s="123"/>
      <c r="C2561" s="260"/>
      <c r="D2561" s="261"/>
      <c r="E2561" s="261"/>
      <c r="F2561" s="144"/>
      <c r="G2561" s="262"/>
      <c r="H2561" s="263"/>
      <c r="I2561" s="192"/>
      <c r="J2561" s="259"/>
      <c r="K2561" s="2"/>
      <c r="M2561" s="2"/>
    </row>
    <row r="2562" spans="2:13" ht="12.75">
      <c r="B2562" s="52"/>
      <c r="F2562" s="55"/>
      <c r="G2562" s="55"/>
      <c r="H2562" s="264"/>
      <c r="I2562" s="192"/>
      <c r="K2562" s="2"/>
      <c r="M2562" s="2"/>
    </row>
    <row r="2563" spans="9:13" ht="12.75">
      <c r="I2563" s="20"/>
      <c r="M2563" s="2"/>
    </row>
    <row r="2564" spans="1:13" s="271" customFormat="1" ht="12.75">
      <c r="A2564" s="265"/>
      <c r="B2564" s="266">
        <v>-14572956</v>
      </c>
      <c r="C2564" s="267" t="s">
        <v>1084</v>
      </c>
      <c r="D2564" s="267" t="s">
        <v>1085</v>
      </c>
      <c r="E2564" s="265"/>
      <c r="F2564" s="268"/>
      <c r="G2564" s="268"/>
      <c r="H2564" s="264">
        <f>H2563-B2564</f>
        <v>14572956</v>
      </c>
      <c r="I2564" s="269">
        <f aca="true" t="shared" si="200" ref="I2564:I2569">+B2564/M2564</f>
        <v>-29145.912</v>
      </c>
      <c r="J2564" s="270"/>
      <c r="K2564" s="68"/>
      <c r="M2564" s="2">
        <v>500</v>
      </c>
    </row>
    <row r="2565" spans="1:13" s="13" customFormat="1" ht="12.75">
      <c r="A2565" s="10"/>
      <c r="B2565" s="181">
        <v>4632505</v>
      </c>
      <c r="C2565" s="265" t="s">
        <v>1084</v>
      </c>
      <c r="D2565" s="265" t="s">
        <v>1086</v>
      </c>
      <c r="E2565" s="272"/>
      <c r="F2565" s="114"/>
      <c r="G2565" s="273"/>
      <c r="H2565" s="264">
        <f>H2564-B2565</f>
        <v>9940451</v>
      </c>
      <c r="I2565" s="269">
        <f t="shared" si="200"/>
        <v>9454.091836734693</v>
      </c>
      <c r="J2565" s="67"/>
      <c r="K2565" s="68"/>
      <c r="M2565" s="2">
        <v>490</v>
      </c>
    </row>
    <row r="2566" spans="1:13" s="13" customFormat="1" ht="12.75">
      <c r="A2566" s="10"/>
      <c r="B2566" s="181">
        <v>1935325</v>
      </c>
      <c r="C2566" s="265" t="s">
        <v>1084</v>
      </c>
      <c r="D2566" s="265" t="s">
        <v>1087</v>
      </c>
      <c r="E2566" s="272"/>
      <c r="F2566" s="114"/>
      <c r="G2566" s="273"/>
      <c r="H2566" s="264">
        <f>H2565-B2566</f>
        <v>8005126</v>
      </c>
      <c r="I2566" s="269">
        <f t="shared" si="200"/>
        <v>3933.587398373984</v>
      </c>
      <c r="J2566" s="67"/>
      <c r="K2566" s="68"/>
      <c r="M2566" s="2">
        <v>492</v>
      </c>
    </row>
    <row r="2567" spans="1:13" s="13" customFormat="1" ht="12.75">
      <c r="A2567" s="10"/>
      <c r="B2567" s="181">
        <v>2142155</v>
      </c>
      <c r="C2567" s="265" t="s">
        <v>1084</v>
      </c>
      <c r="D2567" s="265" t="s">
        <v>1088</v>
      </c>
      <c r="E2567" s="272"/>
      <c r="F2567" s="114"/>
      <c r="G2567" s="273"/>
      <c r="H2567" s="264">
        <f>H2566-B2567</f>
        <v>5862971</v>
      </c>
      <c r="I2567" s="269">
        <f t="shared" si="200"/>
        <v>4250.30753968254</v>
      </c>
      <c r="J2567" s="67"/>
      <c r="K2567" s="68"/>
      <c r="M2567" s="68">
        <v>504</v>
      </c>
    </row>
    <row r="2568" spans="1:13" s="13" customFormat="1" ht="12.75">
      <c r="A2568" s="10"/>
      <c r="B2568" s="181">
        <f>+B2550</f>
        <v>3459012.5</v>
      </c>
      <c r="C2568" s="265" t="s">
        <v>1084</v>
      </c>
      <c r="D2568" s="265" t="s">
        <v>1172</v>
      </c>
      <c r="E2568" s="272"/>
      <c r="F2568" s="114"/>
      <c r="G2568" s="273"/>
      <c r="H2568" s="264">
        <f>H2567-B2568</f>
        <v>2403958.5</v>
      </c>
      <c r="I2568" s="269">
        <f t="shared" si="200"/>
        <v>6863.12003968254</v>
      </c>
      <c r="J2568" s="67"/>
      <c r="K2568" s="68"/>
      <c r="M2568" s="68">
        <v>504</v>
      </c>
    </row>
    <row r="2569" spans="1:13" s="13" customFormat="1" ht="12.75">
      <c r="A2569" s="9"/>
      <c r="B2569" s="274">
        <f>SUM(B2564:B2568)</f>
        <v>-2403958.5</v>
      </c>
      <c r="C2569" s="275" t="s">
        <v>1084</v>
      </c>
      <c r="D2569" s="275" t="s">
        <v>1173</v>
      </c>
      <c r="E2569" s="276"/>
      <c r="F2569" s="116"/>
      <c r="G2569" s="277"/>
      <c r="H2569" s="278">
        <v>0</v>
      </c>
      <c r="I2569" s="279">
        <f t="shared" si="200"/>
        <v>-4769.758928571428</v>
      </c>
      <c r="J2569" s="280"/>
      <c r="K2569" s="281"/>
      <c r="L2569" s="281"/>
      <c r="M2569" s="2">
        <v>504</v>
      </c>
    </row>
    <row r="2570" spans="1:13" s="13" customFormat="1" ht="12.75">
      <c r="A2570" s="10"/>
      <c r="B2570" s="74"/>
      <c r="C2570" s="282"/>
      <c r="D2570" s="282"/>
      <c r="E2570" s="282"/>
      <c r="F2570" s="114"/>
      <c r="G2570" s="283"/>
      <c r="H2570" s="27"/>
      <c r="I2570" s="67"/>
      <c r="J2570" s="67"/>
      <c r="K2570" s="68"/>
      <c r="M2570" s="2"/>
    </row>
    <row r="2571" spans="1:13" s="13" customFormat="1" ht="12.75">
      <c r="A2571" s="10"/>
      <c r="B2571" s="74"/>
      <c r="C2571" s="282"/>
      <c r="D2571" s="282"/>
      <c r="E2571" s="282"/>
      <c r="F2571" s="114"/>
      <c r="G2571" s="283"/>
      <c r="H2571" s="27"/>
      <c r="I2571" s="67"/>
      <c r="J2571" s="67"/>
      <c r="K2571" s="68"/>
      <c r="M2571" s="2"/>
    </row>
    <row r="2572" spans="2:13" ht="12.75">
      <c r="B2572" s="52"/>
      <c r="F2572" s="150"/>
      <c r="G2572" s="55"/>
      <c r="M2572" s="2"/>
    </row>
    <row r="2573" spans="1:13" s="289" customFormat="1" ht="12.75">
      <c r="A2573" s="284"/>
      <c r="B2573" s="285">
        <v>-13675124.100000001</v>
      </c>
      <c r="C2573" s="284" t="s">
        <v>1089</v>
      </c>
      <c r="D2573" s="284" t="s">
        <v>1085</v>
      </c>
      <c r="E2573" s="284"/>
      <c r="F2573" s="286"/>
      <c r="G2573" s="286"/>
      <c r="H2573" s="264">
        <f>H2572-B2573</f>
        <v>13675124.100000001</v>
      </c>
      <c r="I2573" s="269">
        <f aca="true" t="shared" si="201" ref="I2573:I2578">+B2573/M2573</f>
        <v>-27350.2482</v>
      </c>
      <c r="J2573" s="287"/>
      <c r="K2573" s="288"/>
      <c r="M2573" s="2">
        <v>500</v>
      </c>
    </row>
    <row r="2574" spans="1:13" s="289" customFormat="1" ht="12.75">
      <c r="A2574" s="284"/>
      <c r="B2574" s="285">
        <v>2792616</v>
      </c>
      <c r="C2574" s="284" t="s">
        <v>1089</v>
      </c>
      <c r="D2574" s="284" t="s">
        <v>1090</v>
      </c>
      <c r="E2574" s="284"/>
      <c r="F2574" s="286"/>
      <c r="G2574" s="286"/>
      <c r="H2574" s="264">
        <f>H2573-B2574</f>
        <v>10882508.100000001</v>
      </c>
      <c r="I2574" s="269">
        <f t="shared" si="201"/>
        <v>5699.216326530613</v>
      </c>
      <c r="J2574" s="287"/>
      <c r="K2574" s="288"/>
      <c r="M2574" s="2">
        <v>490</v>
      </c>
    </row>
    <row r="2575" spans="1:13" s="289" customFormat="1" ht="12.75">
      <c r="A2575" s="284"/>
      <c r="B2575" s="285">
        <v>3772468</v>
      </c>
      <c r="C2575" s="284" t="s">
        <v>1089</v>
      </c>
      <c r="D2575" s="284" t="s">
        <v>1087</v>
      </c>
      <c r="E2575" s="284"/>
      <c r="F2575" s="286"/>
      <c r="G2575" s="286"/>
      <c r="H2575" s="264">
        <f>H2574-B2575</f>
        <v>7110040.1000000015</v>
      </c>
      <c r="I2575" s="269">
        <f t="shared" si="201"/>
        <v>7667.617886178862</v>
      </c>
      <c r="J2575" s="287"/>
      <c r="K2575" s="288"/>
      <c r="M2575" s="2">
        <v>492</v>
      </c>
    </row>
    <row r="2576" spans="1:13" s="289" customFormat="1" ht="12.75">
      <c r="A2576" s="284"/>
      <c r="B2576" s="285">
        <v>4099042</v>
      </c>
      <c r="C2576" s="284" t="s">
        <v>1089</v>
      </c>
      <c r="D2576" s="284" t="s">
        <v>1088</v>
      </c>
      <c r="E2576" s="284"/>
      <c r="F2576" s="286"/>
      <c r="G2576" s="286"/>
      <c r="H2576" s="264">
        <f>H2575-B2576</f>
        <v>3010998.1000000015</v>
      </c>
      <c r="I2576" s="269">
        <f t="shared" si="201"/>
        <v>8133.019841269841</v>
      </c>
      <c r="J2576" s="287"/>
      <c r="K2576" s="288"/>
      <c r="M2576" s="68">
        <v>504</v>
      </c>
    </row>
    <row r="2577" spans="1:13" s="289" customFormat="1" ht="12.75">
      <c r="A2577" s="284"/>
      <c r="B2577" s="285">
        <f>+B2551</f>
        <v>3010912.7</v>
      </c>
      <c r="C2577" s="284" t="s">
        <v>1089</v>
      </c>
      <c r="D2577" s="284" t="s">
        <v>1172</v>
      </c>
      <c r="E2577" s="284"/>
      <c r="F2577" s="286"/>
      <c r="G2577" s="286"/>
      <c r="H2577" s="264">
        <f>H2576-B2577</f>
        <v>85.40000000130385</v>
      </c>
      <c r="I2577" s="269">
        <f t="shared" si="201"/>
        <v>5974.033134920635</v>
      </c>
      <c r="J2577" s="287"/>
      <c r="K2577" s="288"/>
      <c r="M2577" s="68">
        <v>504</v>
      </c>
    </row>
    <row r="2578" spans="1:13" s="293" customFormat="1" ht="12.75">
      <c r="A2578" s="290"/>
      <c r="B2578" s="291">
        <f>SUM(B2573:B2577)</f>
        <v>-85.40000000130385</v>
      </c>
      <c r="C2578" s="290" t="s">
        <v>1089</v>
      </c>
      <c r="D2578" s="290" t="s">
        <v>1173</v>
      </c>
      <c r="E2578" s="290"/>
      <c r="F2578" s="292"/>
      <c r="G2578" s="292"/>
      <c r="H2578" s="278">
        <v>0</v>
      </c>
      <c r="I2578" s="279">
        <f t="shared" si="201"/>
        <v>-0.16944444444703144</v>
      </c>
      <c r="J2578" s="279"/>
      <c r="M2578" s="45">
        <v>504</v>
      </c>
    </row>
    <row r="2579" spans="2:13" ht="12.75">
      <c r="B2579" s="52"/>
      <c r="F2579" s="150"/>
      <c r="G2579" s="55"/>
      <c r="M2579" s="2"/>
    </row>
    <row r="2580" spans="2:13" ht="12.75">
      <c r="B2580" s="52"/>
      <c r="F2580" s="150"/>
      <c r="G2580" s="55"/>
      <c r="M2580" s="2"/>
    </row>
    <row r="2581" spans="1:13" s="289" customFormat="1" ht="12.75" hidden="1">
      <c r="A2581" s="284"/>
      <c r="B2581" s="285"/>
      <c r="C2581" s="284"/>
      <c r="D2581" s="284"/>
      <c r="E2581" s="284"/>
      <c r="F2581" s="286"/>
      <c r="G2581" s="286"/>
      <c r="H2581" s="285"/>
      <c r="I2581" s="269"/>
      <c r="K2581" s="68"/>
      <c r="L2581" s="13"/>
      <c r="M2581" s="2"/>
    </row>
    <row r="2582" spans="1:13" s="289" customFormat="1" ht="12.75" hidden="1">
      <c r="A2582" s="284"/>
      <c r="B2582" s="285"/>
      <c r="C2582" s="284"/>
      <c r="D2582" s="284"/>
      <c r="E2582" s="284"/>
      <c r="F2582" s="286"/>
      <c r="G2582" s="286"/>
      <c r="H2582" s="285"/>
      <c r="I2582" s="269"/>
      <c r="K2582" s="68"/>
      <c r="L2582" s="13"/>
      <c r="M2582" s="2"/>
    </row>
    <row r="2583" spans="1:13" ht="12.75" hidden="1">
      <c r="A2583" s="10"/>
      <c r="B2583" s="69"/>
      <c r="F2583" s="55"/>
      <c r="G2583" s="55"/>
      <c r="H2583" s="285"/>
      <c r="I2583" s="20" t="e">
        <f aca="true" t="shared" si="202" ref="I2583:I2646">+B2583/M2583</f>
        <v>#DIV/0!</v>
      </c>
      <c r="M2583" s="2"/>
    </row>
    <row r="2584" spans="1:13" ht="12.75" hidden="1">
      <c r="A2584" s="10"/>
      <c r="B2584" s="69"/>
      <c r="F2584" s="55"/>
      <c r="G2584" s="55"/>
      <c r="H2584" s="285"/>
      <c r="I2584" s="20" t="e">
        <f t="shared" si="202"/>
        <v>#DIV/0!</v>
      </c>
      <c r="M2584" s="2"/>
    </row>
    <row r="2585" spans="1:13" ht="12.75" hidden="1">
      <c r="A2585" s="10"/>
      <c r="B2585" s="69"/>
      <c r="F2585" s="55"/>
      <c r="G2585" s="55"/>
      <c r="H2585" s="5">
        <f aca="true" t="shared" si="203" ref="H2585:H2648">H2584-B2585</f>
        <v>0</v>
      </c>
      <c r="I2585" s="20" t="e">
        <f t="shared" si="202"/>
        <v>#DIV/0!</v>
      </c>
      <c r="M2585" s="2"/>
    </row>
    <row r="2586" spans="1:13" ht="12.75" hidden="1">
      <c r="A2586" s="10"/>
      <c r="B2586" s="69"/>
      <c r="F2586" s="55"/>
      <c r="G2586" s="55"/>
      <c r="H2586" s="5">
        <f t="shared" si="203"/>
        <v>0</v>
      </c>
      <c r="I2586" s="20" t="e">
        <f t="shared" si="202"/>
        <v>#DIV/0!</v>
      </c>
      <c r="M2586" s="2"/>
    </row>
    <row r="2587" spans="1:13" ht="12.75" hidden="1">
      <c r="A2587" s="10"/>
      <c r="B2587" s="69"/>
      <c r="F2587" s="55"/>
      <c r="G2587" s="55"/>
      <c r="H2587" s="5">
        <f t="shared" si="203"/>
        <v>0</v>
      </c>
      <c r="I2587" s="20" t="e">
        <f t="shared" si="202"/>
        <v>#DIV/0!</v>
      </c>
      <c r="M2587" s="2"/>
    </row>
    <row r="2588" spans="1:13" ht="12.75" hidden="1">
      <c r="A2588" s="10"/>
      <c r="B2588" s="69"/>
      <c r="F2588" s="55"/>
      <c r="G2588" s="55"/>
      <c r="H2588" s="5">
        <f t="shared" si="203"/>
        <v>0</v>
      </c>
      <c r="I2588" s="20" t="e">
        <f t="shared" si="202"/>
        <v>#DIV/0!</v>
      </c>
      <c r="M2588" s="2"/>
    </row>
    <row r="2589" spans="1:13" ht="12.75" hidden="1">
      <c r="A2589" s="10"/>
      <c r="B2589" s="69"/>
      <c r="F2589" s="55"/>
      <c r="G2589" s="55"/>
      <c r="H2589" s="5">
        <f t="shared" si="203"/>
        <v>0</v>
      </c>
      <c r="I2589" s="20" t="e">
        <f t="shared" si="202"/>
        <v>#DIV/0!</v>
      </c>
      <c r="M2589" s="2"/>
    </row>
    <row r="2590" spans="1:13" ht="12.75" hidden="1">
      <c r="A2590" s="10"/>
      <c r="B2590" s="69"/>
      <c r="F2590" s="55"/>
      <c r="G2590" s="55"/>
      <c r="H2590" s="5">
        <f t="shared" si="203"/>
        <v>0</v>
      </c>
      <c r="I2590" s="20" t="e">
        <f t="shared" si="202"/>
        <v>#DIV/0!</v>
      </c>
      <c r="M2590" s="2"/>
    </row>
    <row r="2591" spans="1:13" ht="12.75" hidden="1">
      <c r="A2591" s="10"/>
      <c r="B2591" s="69"/>
      <c r="F2591" s="55"/>
      <c r="G2591" s="55"/>
      <c r="H2591" s="5">
        <f t="shared" si="203"/>
        <v>0</v>
      </c>
      <c r="I2591" s="20" t="e">
        <f t="shared" si="202"/>
        <v>#DIV/0!</v>
      </c>
      <c r="M2591" s="2"/>
    </row>
    <row r="2592" spans="1:13" ht="12.75" hidden="1">
      <c r="A2592" s="10"/>
      <c r="B2592" s="69"/>
      <c r="F2592" s="55"/>
      <c r="G2592" s="55"/>
      <c r="H2592" s="5">
        <f t="shared" si="203"/>
        <v>0</v>
      </c>
      <c r="I2592" s="20" t="e">
        <f t="shared" si="202"/>
        <v>#DIV/0!</v>
      </c>
      <c r="M2592" s="2"/>
    </row>
    <row r="2593" spans="1:13" ht="12.75" hidden="1">
      <c r="A2593" s="10"/>
      <c r="B2593" s="69"/>
      <c r="F2593" s="55"/>
      <c r="G2593" s="55"/>
      <c r="H2593" s="5">
        <f t="shared" si="203"/>
        <v>0</v>
      </c>
      <c r="I2593" s="20" t="e">
        <f t="shared" si="202"/>
        <v>#DIV/0!</v>
      </c>
      <c r="M2593" s="2"/>
    </row>
    <row r="2594" spans="1:13" ht="12.75" hidden="1">
      <c r="A2594" s="10"/>
      <c r="B2594" s="69"/>
      <c r="F2594" s="55"/>
      <c r="G2594" s="55"/>
      <c r="H2594" s="5">
        <f t="shared" si="203"/>
        <v>0</v>
      </c>
      <c r="I2594" s="20" t="e">
        <f t="shared" si="202"/>
        <v>#DIV/0!</v>
      </c>
      <c r="M2594" s="2"/>
    </row>
    <row r="2595" spans="1:13" ht="12.75" hidden="1">
      <c r="A2595" s="10"/>
      <c r="B2595" s="69"/>
      <c r="F2595" s="55"/>
      <c r="G2595" s="55"/>
      <c r="H2595" s="5">
        <f t="shared" si="203"/>
        <v>0</v>
      </c>
      <c r="I2595" s="20" t="e">
        <f t="shared" si="202"/>
        <v>#DIV/0!</v>
      </c>
      <c r="M2595" s="2"/>
    </row>
    <row r="2596" spans="1:13" ht="12.75" hidden="1">
      <c r="A2596" s="10"/>
      <c r="B2596" s="69"/>
      <c r="F2596" s="55"/>
      <c r="G2596" s="55"/>
      <c r="H2596" s="5">
        <f t="shared" si="203"/>
        <v>0</v>
      </c>
      <c r="I2596" s="20" t="e">
        <f t="shared" si="202"/>
        <v>#DIV/0!</v>
      </c>
      <c r="M2596" s="2"/>
    </row>
    <row r="2597" spans="1:13" ht="12.75" hidden="1">
      <c r="A2597" s="10"/>
      <c r="F2597" s="55"/>
      <c r="G2597" s="55"/>
      <c r="H2597" s="5">
        <f t="shared" si="203"/>
        <v>0</v>
      </c>
      <c r="I2597" s="20" t="e">
        <f t="shared" si="202"/>
        <v>#DIV/0!</v>
      </c>
      <c r="M2597" s="2"/>
    </row>
    <row r="2598" spans="1:13" ht="12.75" hidden="1">
      <c r="A2598" s="10"/>
      <c r="B2598" s="90"/>
      <c r="F2598" s="55"/>
      <c r="G2598" s="55"/>
      <c r="H2598" s="5">
        <f t="shared" si="203"/>
        <v>0</v>
      </c>
      <c r="I2598" s="20" t="e">
        <f t="shared" si="202"/>
        <v>#DIV/0!</v>
      </c>
      <c r="M2598" s="2"/>
    </row>
    <row r="2599" spans="1:13" ht="12.75" hidden="1">
      <c r="A2599" s="10"/>
      <c r="F2599" s="55"/>
      <c r="G2599" s="55"/>
      <c r="H2599" s="5">
        <f t="shared" si="203"/>
        <v>0</v>
      </c>
      <c r="I2599" s="20" t="e">
        <f t="shared" si="202"/>
        <v>#DIV/0!</v>
      </c>
      <c r="M2599" s="2"/>
    </row>
    <row r="2600" spans="1:13" ht="12.75" hidden="1">
      <c r="A2600" s="10"/>
      <c r="F2600" s="55"/>
      <c r="G2600" s="55"/>
      <c r="H2600" s="5">
        <f t="shared" si="203"/>
        <v>0</v>
      </c>
      <c r="I2600" s="20" t="e">
        <f t="shared" si="202"/>
        <v>#DIV/0!</v>
      </c>
      <c r="M2600" s="2"/>
    </row>
    <row r="2601" spans="1:13" ht="12.75" hidden="1">
      <c r="A2601" s="10"/>
      <c r="F2601" s="55"/>
      <c r="G2601" s="55"/>
      <c r="H2601" s="5">
        <f t="shared" si="203"/>
        <v>0</v>
      </c>
      <c r="I2601" s="20" t="e">
        <f t="shared" si="202"/>
        <v>#DIV/0!</v>
      </c>
      <c r="M2601" s="2"/>
    </row>
    <row r="2602" spans="1:13" ht="12.75" hidden="1">
      <c r="A2602" s="10"/>
      <c r="F2602" s="55"/>
      <c r="G2602" s="55"/>
      <c r="H2602" s="5">
        <f t="shared" si="203"/>
        <v>0</v>
      </c>
      <c r="I2602" s="20" t="e">
        <f t="shared" si="202"/>
        <v>#DIV/0!</v>
      </c>
      <c r="M2602" s="2"/>
    </row>
    <row r="2603" spans="1:13" ht="12.75" hidden="1">
      <c r="A2603" s="10"/>
      <c r="F2603" s="55"/>
      <c r="G2603" s="55"/>
      <c r="H2603" s="5">
        <f t="shared" si="203"/>
        <v>0</v>
      </c>
      <c r="I2603" s="20" t="e">
        <f t="shared" si="202"/>
        <v>#DIV/0!</v>
      </c>
      <c r="M2603" s="2"/>
    </row>
    <row r="2604" spans="1:13" ht="12.75" hidden="1">
      <c r="A2604" s="10"/>
      <c r="F2604" s="55"/>
      <c r="G2604" s="55"/>
      <c r="H2604" s="5">
        <f t="shared" si="203"/>
        <v>0</v>
      </c>
      <c r="I2604" s="20" t="e">
        <f t="shared" si="202"/>
        <v>#DIV/0!</v>
      </c>
      <c r="M2604" s="2"/>
    </row>
    <row r="2605" spans="1:13" ht="12.75" hidden="1">
      <c r="A2605" s="10"/>
      <c r="F2605" s="55"/>
      <c r="G2605" s="55"/>
      <c r="H2605" s="5">
        <f t="shared" si="203"/>
        <v>0</v>
      </c>
      <c r="I2605" s="20" t="e">
        <f t="shared" si="202"/>
        <v>#DIV/0!</v>
      </c>
      <c r="M2605" s="2"/>
    </row>
    <row r="2606" spans="1:13" ht="12.75" hidden="1">
      <c r="A2606" s="10"/>
      <c r="F2606" s="55"/>
      <c r="G2606" s="55"/>
      <c r="H2606" s="5">
        <f t="shared" si="203"/>
        <v>0</v>
      </c>
      <c r="I2606" s="20" t="e">
        <f t="shared" si="202"/>
        <v>#DIV/0!</v>
      </c>
      <c r="M2606" s="2"/>
    </row>
    <row r="2607" spans="1:13" ht="12.75" hidden="1">
      <c r="A2607" s="10"/>
      <c r="F2607" s="55"/>
      <c r="G2607" s="55"/>
      <c r="H2607" s="5">
        <f t="shared" si="203"/>
        <v>0</v>
      </c>
      <c r="I2607" s="20" t="e">
        <f t="shared" si="202"/>
        <v>#DIV/0!</v>
      </c>
      <c r="M2607" s="2"/>
    </row>
    <row r="2608" spans="1:13" ht="12.75" hidden="1">
      <c r="A2608" s="10"/>
      <c r="F2608" s="55"/>
      <c r="G2608" s="55"/>
      <c r="H2608" s="5">
        <f t="shared" si="203"/>
        <v>0</v>
      </c>
      <c r="I2608" s="20" t="e">
        <f t="shared" si="202"/>
        <v>#DIV/0!</v>
      </c>
      <c r="M2608" s="2"/>
    </row>
    <row r="2609" spans="1:13" ht="12.75" hidden="1">
      <c r="A2609" s="10"/>
      <c r="F2609" s="55"/>
      <c r="G2609" s="55"/>
      <c r="H2609" s="5">
        <f t="shared" si="203"/>
        <v>0</v>
      </c>
      <c r="I2609" s="20" t="e">
        <f t="shared" si="202"/>
        <v>#DIV/0!</v>
      </c>
      <c r="M2609" s="2"/>
    </row>
    <row r="2610" spans="1:13" ht="12.75" hidden="1">
      <c r="A2610" s="10"/>
      <c r="F2610" s="55"/>
      <c r="G2610" s="55"/>
      <c r="H2610" s="5">
        <f t="shared" si="203"/>
        <v>0</v>
      </c>
      <c r="I2610" s="20" t="e">
        <f t="shared" si="202"/>
        <v>#DIV/0!</v>
      </c>
      <c r="M2610" s="2"/>
    </row>
    <row r="2611" spans="1:13" ht="12.75" hidden="1">
      <c r="A2611" s="10"/>
      <c r="F2611" s="55"/>
      <c r="G2611" s="55"/>
      <c r="H2611" s="5">
        <f t="shared" si="203"/>
        <v>0</v>
      </c>
      <c r="I2611" s="20" t="e">
        <f t="shared" si="202"/>
        <v>#DIV/0!</v>
      </c>
      <c r="M2611" s="2"/>
    </row>
    <row r="2612" spans="1:13" ht="12.75" hidden="1">
      <c r="A2612" s="10"/>
      <c r="F2612" s="55"/>
      <c r="G2612" s="55"/>
      <c r="H2612" s="5">
        <f t="shared" si="203"/>
        <v>0</v>
      </c>
      <c r="I2612" s="20" t="e">
        <f t="shared" si="202"/>
        <v>#DIV/0!</v>
      </c>
      <c r="M2612" s="2"/>
    </row>
    <row r="2613" spans="1:13" ht="12.75" hidden="1">
      <c r="A2613" s="10"/>
      <c r="F2613" s="55"/>
      <c r="G2613" s="55"/>
      <c r="H2613" s="5">
        <f t="shared" si="203"/>
        <v>0</v>
      </c>
      <c r="I2613" s="20" t="e">
        <f t="shared" si="202"/>
        <v>#DIV/0!</v>
      </c>
      <c r="M2613" s="2"/>
    </row>
    <row r="2614" spans="1:13" ht="12.75" hidden="1">
      <c r="A2614" s="10"/>
      <c r="F2614" s="55"/>
      <c r="G2614" s="55"/>
      <c r="H2614" s="5">
        <f t="shared" si="203"/>
        <v>0</v>
      </c>
      <c r="I2614" s="20" t="e">
        <f t="shared" si="202"/>
        <v>#DIV/0!</v>
      </c>
      <c r="M2614" s="2"/>
    </row>
    <row r="2615" spans="1:13" ht="12.75" hidden="1">
      <c r="A2615" s="10"/>
      <c r="F2615" s="55"/>
      <c r="G2615" s="55"/>
      <c r="H2615" s="5">
        <f t="shared" si="203"/>
        <v>0</v>
      </c>
      <c r="I2615" s="20" t="e">
        <f t="shared" si="202"/>
        <v>#DIV/0!</v>
      </c>
      <c r="M2615" s="2"/>
    </row>
    <row r="2616" spans="1:13" ht="12.75" hidden="1">
      <c r="A2616" s="10"/>
      <c r="F2616" s="55"/>
      <c r="G2616" s="55"/>
      <c r="H2616" s="5">
        <f t="shared" si="203"/>
        <v>0</v>
      </c>
      <c r="I2616" s="20" t="e">
        <f t="shared" si="202"/>
        <v>#DIV/0!</v>
      </c>
      <c r="M2616" s="2"/>
    </row>
    <row r="2617" spans="1:13" ht="12.75" hidden="1">
      <c r="A2617" s="10"/>
      <c r="F2617" s="55"/>
      <c r="G2617" s="55"/>
      <c r="H2617" s="5">
        <f t="shared" si="203"/>
        <v>0</v>
      </c>
      <c r="I2617" s="20" t="e">
        <f t="shared" si="202"/>
        <v>#DIV/0!</v>
      </c>
      <c r="M2617" s="2"/>
    </row>
    <row r="2618" spans="1:13" ht="12.75" hidden="1">
      <c r="A2618" s="10"/>
      <c r="F2618" s="55"/>
      <c r="G2618" s="55"/>
      <c r="H2618" s="5">
        <f t="shared" si="203"/>
        <v>0</v>
      </c>
      <c r="I2618" s="20" t="e">
        <f t="shared" si="202"/>
        <v>#DIV/0!</v>
      </c>
      <c r="M2618" s="2"/>
    </row>
    <row r="2619" spans="1:13" ht="12.75" hidden="1">
      <c r="A2619" s="10"/>
      <c r="F2619" s="55"/>
      <c r="G2619" s="55"/>
      <c r="H2619" s="5">
        <f t="shared" si="203"/>
        <v>0</v>
      </c>
      <c r="I2619" s="20" t="e">
        <f t="shared" si="202"/>
        <v>#DIV/0!</v>
      </c>
      <c r="M2619" s="2"/>
    </row>
    <row r="2620" spans="1:13" ht="12.75" hidden="1">
      <c r="A2620" s="10"/>
      <c r="F2620" s="55"/>
      <c r="G2620" s="55"/>
      <c r="H2620" s="5">
        <f t="shared" si="203"/>
        <v>0</v>
      </c>
      <c r="I2620" s="20" t="e">
        <f t="shared" si="202"/>
        <v>#DIV/0!</v>
      </c>
      <c r="M2620" s="2"/>
    </row>
    <row r="2621" spans="1:13" ht="12.75" hidden="1">
      <c r="A2621" s="10"/>
      <c r="F2621" s="55"/>
      <c r="G2621" s="55"/>
      <c r="H2621" s="5">
        <f t="shared" si="203"/>
        <v>0</v>
      </c>
      <c r="I2621" s="20" t="e">
        <f t="shared" si="202"/>
        <v>#DIV/0!</v>
      </c>
      <c r="M2621" s="2"/>
    </row>
    <row r="2622" spans="1:13" ht="12.75" hidden="1">
      <c r="A2622" s="10"/>
      <c r="F2622" s="55"/>
      <c r="G2622" s="55"/>
      <c r="H2622" s="5">
        <f t="shared" si="203"/>
        <v>0</v>
      </c>
      <c r="I2622" s="20" t="e">
        <f t="shared" si="202"/>
        <v>#DIV/0!</v>
      </c>
      <c r="M2622" s="2"/>
    </row>
    <row r="2623" spans="1:13" ht="12.75" hidden="1">
      <c r="A2623" s="10"/>
      <c r="F2623" s="55"/>
      <c r="G2623" s="55"/>
      <c r="H2623" s="5">
        <f t="shared" si="203"/>
        <v>0</v>
      </c>
      <c r="I2623" s="20" t="e">
        <f t="shared" si="202"/>
        <v>#DIV/0!</v>
      </c>
      <c r="M2623" s="2"/>
    </row>
    <row r="2624" spans="1:13" ht="12.75" hidden="1">
      <c r="A2624" s="10"/>
      <c r="F2624" s="55"/>
      <c r="G2624" s="55"/>
      <c r="H2624" s="5">
        <f t="shared" si="203"/>
        <v>0</v>
      </c>
      <c r="I2624" s="20" t="e">
        <f t="shared" si="202"/>
        <v>#DIV/0!</v>
      </c>
      <c r="M2624" s="2"/>
    </row>
    <row r="2625" spans="1:13" ht="12.75" hidden="1">
      <c r="A2625" s="10"/>
      <c r="F2625" s="55"/>
      <c r="G2625" s="55"/>
      <c r="H2625" s="5">
        <f t="shared" si="203"/>
        <v>0</v>
      </c>
      <c r="I2625" s="20" t="e">
        <f t="shared" si="202"/>
        <v>#DIV/0!</v>
      </c>
      <c r="M2625" s="2"/>
    </row>
    <row r="2626" spans="1:13" ht="12.75" hidden="1">
      <c r="A2626" s="10"/>
      <c r="F2626" s="55"/>
      <c r="G2626" s="55"/>
      <c r="H2626" s="5">
        <f t="shared" si="203"/>
        <v>0</v>
      </c>
      <c r="I2626" s="20" t="e">
        <f t="shared" si="202"/>
        <v>#DIV/0!</v>
      </c>
      <c r="M2626" s="2"/>
    </row>
    <row r="2627" spans="1:13" ht="12.75" hidden="1">
      <c r="A2627" s="10"/>
      <c r="F2627" s="55"/>
      <c r="G2627" s="55"/>
      <c r="H2627" s="5">
        <f t="shared" si="203"/>
        <v>0</v>
      </c>
      <c r="I2627" s="20" t="e">
        <f t="shared" si="202"/>
        <v>#DIV/0!</v>
      </c>
      <c r="M2627" s="2"/>
    </row>
    <row r="2628" spans="1:13" ht="12.75" hidden="1">
      <c r="A2628" s="10"/>
      <c r="F2628" s="55"/>
      <c r="G2628" s="55"/>
      <c r="H2628" s="5">
        <f t="shared" si="203"/>
        <v>0</v>
      </c>
      <c r="I2628" s="20" t="e">
        <f t="shared" si="202"/>
        <v>#DIV/0!</v>
      </c>
      <c r="M2628" s="2"/>
    </row>
    <row r="2629" spans="1:13" ht="12.75" hidden="1">
      <c r="A2629" s="10"/>
      <c r="F2629" s="55"/>
      <c r="G2629" s="55"/>
      <c r="H2629" s="5">
        <f t="shared" si="203"/>
        <v>0</v>
      </c>
      <c r="I2629" s="20" t="e">
        <f t="shared" si="202"/>
        <v>#DIV/0!</v>
      </c>
      <c r="M2629" s="2"/>
    </row>
    <row r="2630" spans="1:13" ht="12.75" hidden="1">
      <c r="A2630" s="10"/>
      <c r="F2630" s="55"/>
      <c r="G2630" s="55"/>
      <c r="H2630" s="5">
        <f t="shared" si="203"/>
        <v>0</v>
      </c>
      <c r="I2630" s="20" t="e">
        <f t="shared" si="202"/>
        <v>#DIV/0!</v>
      </c>
      <c r="M2630" s="2"/>
    </row>
    <row r="2631" spans="1:13" ht="12.75" hidden="1">
      <c r="A2631" s="10"/>
      <c r="F2631" s="55"/>
      <c r="G2631" s="55"/>
      <c r="H2631" s="5">
        <f t="shared" si="203"/>
        <v>0</v>
      </c>
      <c r="I2631" s="20" t="e">
        <f t="shared" si="202"/>
        <v>#DIV/0!</v>
      </c>
      <c r="M2631" s="2"/>
    </row>
    <row r="2632" spans="1:13" ht="12.75" hidden="1">
      <c r="A2632" s="10"/>
      <c r="F2632" s="55"/>
      <c r="G2632" s="55"/>
      <c r="H2632" s="5">
        <f t="shared" si="203"/>
        <v>0</v>
      </c>
      <c r="I2632" s="20" t="e">
        <f t="shared" si="202"/>
        <v>#DIV/0!</v>
      </c>
      <c r="M2632" s="2"/>
    </row>
    <row r="2633" spans="1:13" ht="12.75" hidden="1">
      <c r="A2633" s="10"/>
      <c r="F2633" s="55"/>
      <c r="G2633" s="55"/>
      <c r="H2633" s="5">
        <f t="shared" si="203"/>
        <v>0</v>
      </c>
      <c r="I2633" s="20" t="e">
        <f t="shared" si="202"/>
        <v>#DIV/0!</v>
      </c>
      <c r="M2633" s="2"/>
    </row>
    <row r="2634" spans="1:13" ht="12.75" hidden="1">
      <c r="A2634" s="10"/>
      <c r="F2634" s="55"/>
      <c r="G2634" s="55"/>
      <c r="H2634" s="5">
        <f t="shared" si="203"/>
        <v>0</v>
      </c>
      <c r="I2634" s="20" t="e">
        <f t="shared" si="202"/>
        <v>#DIV/0!</v>
      </c>
      <c r="M2634" s="2"/>
    </row>
    <row r="2635" spans="1:13" ht="12.75" hidden="1">
      <c r="A2635" s="10"/>
      <c r="F2635" s="55"/>
      <c r="G2635" s="55"/>
      <c r="H2635" s="5">
        <f t="shared" si="203"/>
        <v>0</v>
      </c>
      <c r="I2635" s="20" t="e">
        <f t="shared" si="202"/>
        <v>#DIV/0!</v>
      </c>
      <c r="M2635" s="2"/>
    </row>
    <row r="2636" spans="1:13" ht="12.75" hidden="1">
      <c r="A2636" s="10"/>
      <c r="F2636" s="55"/>
      <c r="G2636" s="55"/>
      <c r="H2636" s="5">
        <f t="shared" si="203"/>
        <v>0</v>
      </c>
      <c r="I2636" s="20" t="e">
        <f t="shared" si="202"/>
        <v>#DIV/0!</v>
      </c>
      <c r="M2636" s="2"/>
    </row>
    <row r="2637" spans="1:13" ht="12.75" hidden="1">
      <c r="A2637" s="10"/>
      <c r="F2637" s="55"/>
      <c r="G2637" s="55"/>
      <c r="H2637" s="5">
        <f t="shared" si="203"/>
        <v>0</v>
      </c>
      <c r="I2637" s="20" t="e">
        <f t="shared" si="202"/>
        <v>#DIV/0!</v>
      </c>
      <c r="M2637" s="2"/>
    </row>
    <row r="2638" spans="1:13" ht="12.75" hidden="1">
      <c r="A2638" s="10"/>
      <c r="F2638" s="55"/>
      <c r="G2638" s="55"/>
      <c r="H2638" s="5">
        <f t="shared" si="203"/>
        <v>0</v>
      </c>
      <c r="I2638" s="20" t="e">
        <f t="shared" si="202"/>
        <v>#DIV/0!</v>
      </c>
      <c r="M2638" s="2"/>
    </row>
    <row r="2639" spans="1:13" ht="12.75" hidden="1">
      <c r="A2639" s="10"/>
      <c r="F2639" s="55"/>
      <c r="G2639" s="55"/>
      <c r="H2639" s="5">
        <f t="shared" si="203"/>
        <v>0</v>
      </c>
      <c r="I2639" s="20" t="e">
        <f t="shared" si="202"/>
        <v>#DIV/0!</v>
      </c>
      <c r="M2639" s="2"/>
    </row>
    <row r="2640" spans="1:13" ht="12.75" hidden="1">
      <c r="A2640" s="10"/>
      <c r="F2640" s="55"/>
      <c r="G2640" s="55"/>
      <c r="H2640" s="5">
        <f t="shared" si="203"/>
        <v>0</v>
      </c>
      <c r="I2640" s="20" t="e">
        <f t="shared" si="202"/>
        <v>#DIV/0!</v>
      </c>
      <c r="M2640" s="2"/>
    </row>
    <row r="2641" spans="1:13" ht="12.75" hidden="1">
      <c r="A2641" s="10"/>
      <c r="F2641" s="55"/>
      <c r="G2641" s="55"/>
      <c r="H2641" s="5">
        <f t="shared" si="203"/>
        <v>0</v>
      </c>
      <c r="I2641" s="20" t="e">
        <f t="shared" si="202"/>
        <v>#DIV/0!</v>
      </c>
      <c r="M2641" s="2"/>
    </row>
    <row r="2642" spans="1:13" ht="12.75" hidden="1">
      <c r="A2642" s="10"/>
      <c r="F2642" s="55"/>
      <c r="G2642" s="55"/>
      <c r="H2642" s="5">
        <f t="shared" si="203"/>
        <v>0</v>
      </c>
      <c r="I2642" s="20" t="e">
        <f t="shared" si="202"/>
        <v>#DIV/0!</v>
      </c>
      <c r="M2642" s="2"/>
    </row>
    <row r="2643" spans="1:13" ht="12.75" hidden="1">
      <c r="A2643" s="10"/>
      <c r="F2643" s="55"/>
      <c r="G2643" s="55"/>
      <c r="H2643" s="5">
        <f t="shared" si="203"/>
        <v>0</v>
      </c>
      <c r="I2643" s="20" t="e">
        <f t="shared" si="202"/>
        <v>#DIV/0!</v>
      </c>
      <c r="M2643" s="2"/>
    </row>
    <row r="2644" spans="1:13" ht="12.75" hidden="1">
      <c r="A2644" s="10"/>
      <c r="F2644" s="55"/>
      <c r="G2644" s="55"/>
      <c r="H2644" s="5">
        <f t="shared" si="203"/>
        <v>0</v>
      </c>
      <c r="I2644" s="20" t="e">
        <f t="shared" si="202"/>
        <v>#DIV/0!</v>
      </c>
      <c r="M2644" s="2"/>
    </row>
    <row r="2645" spans="1:13" ht="12.75" hidden="1">
      <c r="A2645" s="10"/>
      <c r="F2645" s="55"/>
      <c r="G2645" s="55"/>
      <c r="H2645" s="5">
        <f t="shared" si="203"/>
        <v>0</v>
      </c>
      <c r="I2645" s="20" t="e">
        <f t="shared" si="202"/>
        <v>#DIV/0!</v>
      </c>
      <c r="M2645" s="2"/>
    </row>
    <row r="2646" spans="1:13" ht="12.75" hidden="1">
      <c r="A2646" s="10"/>
      <c r="F2646" s="55"/>
      <c r="G2646" s="55"/>
      <c r="H2646" s="5">
        <f t="shared" si="203"/>
        <v>0</v>
      </c>
      <c r="I2646" s="20" t="e">
        <f t="shared" si="202"/>
        <v>#DIV/0!</v>
      </c>
      <c r="M2646" s="2"/>
    </row>
    <row r="2647" spans="1:13" ht="12.75" hidden="1">
      <c r="A2647" s="10"/>
      <c r="F2647" s="55"/>
      <c r="G2647" s="55"/>
      <c r="H2647" s="5">
        <f t="shared" si="203"/>
        <v>0</v>
      </c>
      <c r="I2647" s="20" t="e">
        <f aca="true" t="shared" si="204" ref="I2647:I2710">+B2647/M2647</f>
        <v>#DIV/0!</v>
      </c>
      <c r="M2647" s="2"/>
    </row>
    <row r="2648" spans="1:13" ht="12.75" hidden="1">
      <c r="A2648" s="10"/>
      <c r="F2648" s="55"/>
      <c r="G2648" s="55"/>
      <c r="H2648" s="5">
        <f t="shared" si="203"/>
        <v>0</v>
      </c>
      <c r="I2648" s="20" t="e">
        <f t="shared" si="204"/>
        <v>#DIV/0!</v>
      </c>
      <c r="M2648" s="2"/>
    </row>
    <row r="2649" spans="1:13" ht="12.75" hidden="1">
      <c r="A2649" s="10"/>
      <c r="F2649" s="55"/>
      <c r="G2649" s="55"/>
      <c r="H2649" s="5">
        <f aca="true" t="shared" si="205" ref="H2649:H2712">H2648-B2649</f>
        <v>0</v>
      </c>
      <c r="I2649" s="20" t="e">
        <f t="shared" si="204"/>
        <v>#DIV/0!</v>
      </c>
      <c r="M2649" s="2"/>
    </row>
    <row r="2650" spans="1:13" ht="12.75" hidden="1">
      <c r="A2650" s="10"/>
      <c r="F2650" s="55"/>
      <c r="G2650" s="55"/>
      <c r="H2650" s="5">
        <f t="shared" si="205"/>
        <v>0</v>
      </c>
      <c r="I2650" s="20" t="e">
        <f t="shared" si="204"/>
        <v>#DIV/0!</v>
      </c>
      <c r="M2650" s="2"/>
    </row>
    <row r="2651" spans="1:13" ht="12.75" hidden="1">
      <c r="A2651" s="10"/>
      <c r="F2651" s="55"/>
      <c r="G2651" s="55"/>
      <c r="H2651" s="5">
        <f t="shared" si="205"/>
        <v>0</v>
      </c>
      <c r="I2651" s="20" t="e">
        <f t="shared" si="204"/>
        <v>#DIV/0!</v>
      </c>
      <c r="M2651" s="2"/>
    </row>
    <row r="2652" spans="1:13" ht="12.75" hidden="1">
      <c r="A2652" s="10"/>
      <c r="F2652" s="55"/>
      <c r="G2652" s="55"/>
      <c r="H2652" s="5">
        <f t="shared" si="205"/>
        <v>0</v>
      </c>
      <c r="I2652" s="20" t="e">
        <f t="shared" si="204"/>
        <v>#DIV/0!</v>
      </c>
      <c r="M2652" s="2"/>
    </row>
    <row r="2653" spans="1:13" ht="12.75" hidden="1">
      <c r="A2653" s="10"/>
      <c r="F2653" s="55"/>
      <c r="G2653" s="55"/>
      <c r="H2653" s="5">
        <f t="shared" si="205"/>
        <v>0</v>
      </c>
      <c r="I2653" s="20" t="e">
        <f t="shared" si="204"/>
        <v>#DIV/0!</v>
      </c>
      <c r="M2653" s="2"/>
    </row>
    <row r="2654" spans="1:13" ht="12.75" hidden="1">
      <c r="A2654" s="10"/>
      <c r="F2654" s="55"/>
      <c r="G2654" s="55"/>
      <c r="H2654" s="5">
        <f t="shared" si="205"/>
        <v>0</v>
      </c>
      <c r="I2654" s="20" t="e">
        <f t="shared" si="204"/>
        <v>#DIV/0!</v>
      </c>
      <c r="M2654" s="2"/>
    </row>
    <row r="2655" spans="1:13" ht="12.75" hidden="1">
      <c r="A2655" s="10"/>
      <c r="F2655" s="55"/>
      <c r="G2655" s="55"/>
      <c r="H2655" s="5">
        <f t="shared" si="205"/>
        <v>0</v>
      </c>
      <c r="I2655" s="20" t="e">
        <f t="shared" si="204"/>
        <v>#DIV/0!</v>
      </c>
      <c r="M2655" s="2"/>
    </row>
    <row r="2656" spans="1:13" ht="12.75" hidden="1">
      <c r="A2656" s="10"/>
      <c r="F2656" s="55"/>
      <c r="G2656" s="55"/>
      <c r="H2656" s="5">
        <f t="shared" si="205"/>
        <v>0</v>
      </c>
      <c r="I2656" s="20" t="e">
        <f t="shared" si="204"/>
        <v>#DIV/0!</v>
      </c>
      <c r="M2656" s="2"/>
    </row>
    <row r="2657" spans="1:13" ht="12.75" hidden="1">
      <c r="A2657" s="10"/>
      <c r="F2657" s="55"/>
      <c r="G2657" s="55"/>
      <c r="H2657" s="5">
        <f t="shared" si="205"/>
        <v>0</v>
      </c>
      <c r="I2657" s="20" t="e">
        <f t="shared" si="204"/>
        <v>#DIV/0!</v>
      </c>
      <c r="M2657" s="2"/>
    </row>
    <row r="2658" spans="1:13" ht="12.75" hidden="1">
      <c r="A2658" s="10"/>
      <c r="F2658" s="55"/>
      <c r="G2658" s="55"/>
      <c r="H2658" s="5">
        <f t="shared" si="205"/>
        <v>0</v>
      </c>
      <c r="I2658" s="20" t="e">
        <f t="shared" si="204"/>
        <v>#DIV/0!</v>
      </c>
      <c r="M2658" s="2"/>
    </row>
    <row r="2659" spans="1:13" ht="12.75" hidden="1">
      <c r="A2659" s="10"/>
      <c r="F2659" s="55"/>
      <c r="G2659" s="55"/>
      <c r="H2659" s="5">
        <f t="shared" si="205"/>
        <v>0</v>
      </c>
      <c r="I2659" s="20" t="e">
        <f t="shared" si="204"/>
        <v>#DIV/0!</v>
      </c>
      <c r="M2659" s="2"/>
    </row>
    <row r="2660" spans="1:13" ht="12.75" hidden="1">
      <c r="A2660" s="10"/>
      <c r="F2660" s="55"/>
      <c r="G2660" s="55"/>
      <c r="H2660" s="5">
        <f t="shared" si="205"/>
        <v>0</v>
      </c>
      <c r="I2660" s="20" t="e">
        <f t="shared" si="204"/>
        <v>#DIV/0!</v>
      </c>
      <c r="M2660" s="2"/>
    </row>
    <row r="2661" spans="1:13" ht="12.75" hidden="1">
      <c r="A2661" s="10"/>
      <c r="F2661" s="55"/>
      <c r="G2661" s="55"/>
      <c r="H2661" s="5">
        <f t="shared" si="205"/>
        <v>0</v>
      </c>
      <c r="I2661" s="20" t="e">
        <f t="shared" si="204"/>
        <v>#DIV/0!</v>
      </c>
      <c r="M2661" s="2"/>
    </row>
    <row r="2662" spans="1:13" ht="12.75" hidden="1">
      <c r="A2662" s="10"/>
      <c r="F2662" s="55"/>
      <c r="G2662" s="55"/>
      <c r="H2662" s="5">
        <f t="shared" si="205"/>
        <v>0</v>
      </c>
      <c r="I2662" s="20" t="e">
        <f t="shared" si="204"/>
        <v>#DIV/0!</v>
      </c>
      <c r="M2662" s="2"/>
    </row>
    <row r="2663" spans="1:13" ht="12.75" hidden="1">
      <c r="A2663" s="10"/>
      <c r="F2663" s="55"/>
      <c r="G2663" s="55"/>
      <c r="H2663" s="5">
        <f t="shared" si="205"/>
        <v>0</v>
      </c>
      <c r="I2663" s="20" t="e">
        <f t="shared" si="204"/>
        <v>#DIV/0!</v>
      </c>
      <c r="M2663" s="2"/>
    </row>
    <row r="2664" spans="1:13" ht="12.75" hidden="1">
      <c r="A2664" s="10"/>
      <c r="F2664" s="55"/>
      <c r="G2664" s="55"/>
      <c r="H2664" s="5">
        <f t="shared" si="205"/>
        <v>0</v>
      </c>
      <c r="I2664" s="20" t="e">
        <f t="shared" si="204"/>
        <v>#DIV/0!</v>
      </c>
      <c r="M2664" s="2"/>
    </row>
    <row r="2665" spans="1:13" ht="12.75" hidden="1">
      <c r="A2665" s="10"/>
      <c r="F2665" s="55"/>
      <c r="G2665" s="55"/>
      <c r="H2665" s="5">
        <f t="shared" si="205"/>
        <v>0</v>
      </c>
      <c r="I2665" s="20" t="e">
        <f t="shared" si="204"/>
        <v>#DIV/0!</v>
      </c>
      <c r="M2665" s="2"/>
    </row>
    <row r="2666" spans="1:13" ht="12.75" hidden="1">
      <c r="A2666" s="10"/>
      <c r="F2666" s="55"/>
      <c r="G2666" s="55"/>
      <c r="H2666" s="5">
        <f t="shared" si="205"/>
        <v>0</v>
      </c>
      <c r="I2666" s="20" t="e">
        <f t="shared" si="204"/>
        <v>#DIV/0!</v>
      </c>
      <c r="M2666" s="2"/>
    </row>
    <row r="2667" spans="1:13" ht="12.75" hidden="1">
      <c r="A2667" s="10"/>
      <c r="F2667" s="55"/>
      <c r="G2667" s="55"/>
      <c r="H2667" s="5">
        <f t="shared" si="205"/>
        <v>0</v>
      </c>
      <c r="I2667" s="20" t="e">
        <f t="shared" si="204"/>
        <v>#DIV/0!</v>
      </c>
      <c r="M2667" s="2"/>
    </row>
    <row r="2668" spans="1:13" ht="12.75" hidden="1">
      <c r="A2668" s="10"/>
      <c r="F2668" s="55"/>
      <c r="G2668" s="55"/>
      <c r="H2668" s="5">
        <f t="shared" si="205"/>
        <v>0</v>
      </c>
      <c r="I2668" s="20" t="e">
        <f t="shared" si="204"/>
        <v>#DIV/0!</v>
      </c>
      <c r="M2668" s="2"/>
    </row>
    <row r="2669" spans="1:13" ht="12.75" hidden="1">
      <c r="A2669" s="10"/>
      <c r="F2669" s="55"/>
      <c r="G2669" s="55"/>
      <c r="H2669" s="5">
        <f t="shared" si="205"/>
        <v>0</v>
      </c>
      <c r="I2669" s="20" t="e">
        <f t="shared" si="204"/>
        <v>#DIV/0!</v>
      </c>
      <c r="M2669" s="2"/>
    </row>
    <row r="2670" spans="1:13" ht="12.75" hidden="1">
      <c r="A2670" s="10"/>
      <c r="F2670" s="55"/>
      <c r="G2670" s="55"/>
      <c r="H2670" s="5">
        <f t="shared" si="205"/>
        <v>0</v>
      </c>
      <c r="I2670" s="20" t="e">
        <f t="shared" si="204"/>
        <v>#DIV/0!</v>
      </c>
      <c r="M2670" s="2"/>
    </row>
    <row r="2671" spans="1:13" ht="12.75" hidden="1">
      <c r="A2671" s="10"/>
      <c r="F2671" s="55"/>
      <c r="G2671" s="55"/>
      <c r="H2671" s="5">
        <f t="shared" si="205"/>
        <v>0</v>
      </c>
      <c r="I2671" s="20" t="e">
        <f t="shared" si="204"/>
        <v>#DIV/0!</v>
      </c>
      <c r="M2671" s="2"/>
    </row>
    <row r="2672" spans="1:13" ht="12.75" hidden="1">
      <c r="A2672" s="10"/>
      <c r="F2672" s="55"/>
      <c r="G2672" s="55"/>
      <c r="H2672" s="5">
        <f t="shared" si="205"/>
        <v>0</v>
      </c>
      <c r="I2672" s="20" t="e">
        <f t="shared" si="204"/>
        <v>#DIV/0!</v>
      </c>
      <c r="M2672" s="2"/>
    </row>
    <row r="2673" spans="1:13" ht="12.75" hidden="1">
      <c r="A2673" s="10"/>
      <c r="F2673" s="55"/>
      <c r="G2673" s="55"/>
      <c r="H2673" s="5">
        <f t="shared" si="205"/>
        <v>0</v>
      </c>
      <c r="I2673" s="20" t="e">
        <f t="shared" si="204"/>
        <v>#DIV/0!</v>
      </c>
      <c r="M2673" s="2"/>
    </row>
    <row r="2674" spans="1:13" ht="12.75" hidden="1">
      <c r="A2674" s="10"/>
      <c r="F2674" s="55"/>
      <c r="G2674" s="55"/>
      <c r="H2674" s="5">
        <f t="shared" si="205"/>
        <v>0</v>
      </c>
      <c r="I2674" s="20" t="e">
        <f t="shared" si="204"/>
        <v>#DIV/0!</v>
      </c>
      <c r="M2674" s="2"/>
    </row>
    <row r="2675" spans="1:13" ht="12.75" hidden="1">
      <c r="A2675" s="10"/>
      <c r="F2675" s="55"/>
      <c r="G2675" s="55"/>
      <c r="H2675" s="5">
        <f t="shared" si="205"/>
        <v>0</v>
      </c>
      <c r="I2675" s="20" t="e">
        <f t="shared" si="204"/>
        <v>#DIV/0!</v>
      </c>
      <c r="M2675" s="2"/>
    </row>
    <row r="2676" spans="1:13" ht="12.75" hidden="1">
      <c r="A2676" s="10"/>
      <c r="F2676" s="55"/>
      <c r="G2676" s="55"/>
      <c r="H2676" s="5">
        <f t="shared" si="205"/>
        <v>0</v>
      </c>
      <c r="I2676" s="20" t="e">
        <f t="shared" si="204"/>
        <v>#DIV/0!</v>
      </c>
      <c r="M2676" s="2"/>
    </row>
    <row r="2677" spans="1:13" ht="12.75" hidden="1">
      <c r="A2677" s="10"/>
      <c r="F2677" s="55"/>
      <c r="G2677" s="55"/>
      <c r="H2677" s="5">
        <f t="shared" si="205"/>
        <v>0</v>
      </c>
      <c r="I2677" s="20" t="e">
        <f t="shared" si="204"/>
        <v>#DIV/0!</v>
      </c>
      <c r="M2677" s="2"/>
    </row>
    <row r="2678" spans="1:13" ht="12.75" hidden="1">
      <c r="A2678" s="10"/>
      <c r="F2678" s="55"/>
      <c r="G2678" s="55"/>
      <c r="H2678" s="5">
        <f t="shared" si="205"/>
        <v>0</v>
      </c>
      <c r="I2678" s="20" t="e">
        <f t="shared" si="204"/>
        <v>#DIV/0!</v>
      </c>
      <c r="M2678" s="2"/>
    </row>
    <row r="2679" spans="1:13" ht="12.75" hidden="1">
      <c r="A2679" s="10"/>
      <c r="F2679" s="55"/>
      <c r="G2679" s="55"/>
      <c r="H2679" s="5">
        <f t="shared" si="205"/>
        <v>0</v>
      </c>
      <c r="I2679" s="20" t="e">
        <f t="shared" si="204"/>
        <v>#DIV/0!</v>
      </c>
      <c r="M2679" s="2"/>
    </row>
    <row r="2680" spans="1:13" ht="12.75" hidden="1">
      <c r="A2680" s="10"/>
      <c r="F2680" s="55"/>
      <c r="G2680" s="55"/>
      <c r="H2680" s="5">
        <f t="shared" si="205"/>
        <v>0</v>
      </c>
      <c r="I2680" s="20" t="e">
        <f t="shared" si="204"/>
        <v>#DIV/0!</v>
      </c>
      <c r="M2680" s="2"/>
    </row>
    <row r="2681" spans="1:13" ht="12.75" hidden="1">
      <c r="A2681" s="10"/>
      <c r="F2681" s="55"/>
      <c r="G2681" s="55"/>
      <c r="H2681" s="5">
        <f t="shared" si="205"/>
        <v>0</v>
      </c>
      <c r="I2681" s="20" t="e">
        <f t="shared" si="204"/>
        <v>#DIV/0!</v>
      </c>
      <c r="M2681" s="2"/>
    </row>
    <row r="2682" spans="1:13" ht="12.75" hidden="1">
      <c r="A2682" s="10"/>
      <c r="F2682" s="55"/>
      <c r="G2682" s="55"/>
      <c r="H2682" s="5">
        <f t="shared" si="205"/>
        <v>0</v>
      </c>
      <c r="I2682" s="20" t="e">
        <f t="shared" si="204"/>
        <v>#DIV/0!</v>
      </c>
      <c r="M2682" s="2"/>
    </row>
    <row r="2683" spans="1:13" ht="12.75" hidden="1">
      <c r="A2683" s="10"/>
      <c r="F2683" s="55"/>
      <c r="G2683" s="55"/>
      <c r="H2683" s="5">
        <f t="shared" si="205"/>
        <v>0</v>
      </c>
      <c r="I2683" s="20" t="e">
        <f t="shared" si="204"/>
        <v>#DIV/0!</v>
      </c>
      <c r="M2683" s="2"/>
    </row>
    <row r="2684" spans="1:13" ht="12.75" hidden="1">
      <c r="A2684" s="10"/>
      <c r="F2684" s="55"/>
      <c r="G2684" s="55"/>
      <c r="H2684" s="5">
        <f t="shared" si="205"/>
        <v>0</v>
      </c>
      <c r="I2684" s="20" t="e">
        <f t="shared" si="204"/>
        <v>#DIV/0!</v>
      </c>
      <c r="M2684" s="2"/>
    </row>
    <row r="2685" spans="1:13" ht="12.75" hidden="1">
      <c r="A2685" s="10"/>
      <c r="F2685" s="55"/>
      <c r="G2685" s="55"/>
      <c r="H2685" s="5">
        <f t="shared" si="205"/>
        <v>0</v>
      </c>
      <c r="I2685" s="20" t="e">
        <f t="shared" si="204"/>
        <v>#DIV/0!</v>
      </c>
      <c r="M2685" s="2"/>
    </row>
    <row r="2686" spans="1:13" ht="12.75" hidden="1">
      <c r="A2686" s="10"/>
      <c r="F2686" s="55"/>
      <c r="G2686" s="55"/>
      <c r="H2686" s="5">
        <f t="shared" si="205"/>
        <v>0</v>
      </c>
      <c r="I2686" s="20" t="e">
        <f t="shared" si="204"/>
        <v>#DIV/0!</v>
      </c>
      <c r="M2686" s="2"/>
    </row>
    <row r="2687" spans="1:13" ht="12.75" hidden="1">
      <c r="A2687" s="10"/>
      <c r="F2687" s="55"/>
      <c r="G2687" s="55"/>
      <c r="H2687" s="5">
        <f t="shared" si="205"/>
        <v>0</v>
      </c>
      <c r="I2687" s="20" t="e">
        <f t="shared" si="204"/>
        <v>#DIV/0!</v>
      </c>
      <c r="M2687" s="2"/>
    </row>
    <row r="2688" spans="1:13" ht="12.75" hidden="1">
      <c r="A2688" s="10"/>
      <c r="F2688" s="55"/>
      <c r="G2688" s="55"/>
      <c r="H2688" s="5">
        <f t="shared" si="205"/>
        <v>0</v>
      </c>
      <c r="I2688" s="20" t="e">
        <f t="shared" si="204"/>
        <v>#DIV/0!</v>
      </c>
      <c r="M2688" s="2"/>
    </row>
    <row r="2689" spans="1:13" ht="12.75" hidden="1">
      <c r="A2689" s="10"/>
      <c r="F2689" s="55"/>
      <c r="G2689" s="55"/>
      <c r="H2689" s="5">
        <f t="shared" si="205"/>
        <v>0</v>
      </c>
      <c r="I2689" s="20" t="e">
        <f t="shared" si="204"/>
        <v>#DIV/0!</v>
      </c>
      <c r="M2689" s="2"/>
    </row>
    <row r="2690" spans="1:13" ht="12.75" hidden="1">
      <c r="A2690" s="10"/>
      <c r="F2690" s="55"/>
      <c r="G2690" s="55"/>
      <c r="H2690" s="5">
        <f t="shared" si="205"/>
        <v>0</v>
      </c>
      <c r="I2690" s="20" t="e">
        <f t="shared" si="204"/>
        <v>#DIV/0!</v>
      </c>
      <c r="M2690" s="2"/>
    </row>
    <row r="2691" spans="1:13" ht="12.75" hidden="1">
      <c r="A2691" s="10"/>
      <c r="F2691" s="55"/>
      <c r="G2691" s="55"/>
      <c r="H2691" s="5">
        <f t="shared" si="205"/>
        <v>0</v>
      </c>
      <c r="I2691" s="20" t="e">
        <f t="shared" si="204"/>
        <v>#DIV/0!</v>
      </c>
      <c r="M2691" s="2"/>
    </row>
    <row r="2692" spans="1:13" ht="12.75" hidden="1">
      <c r="A2692" s="10"/>
      <c r="F2692" s="55"/>
      <c r="G2692" s="55"/>
      <c r="H2692" s="5">
        <f t="shared" si="205"/>
        <v>0</v>
      </c>
      <c r="I2692" s="20" t="e">
        <f t="shared" si="204"/>
        <v>#DIV/0!</v>
      </c>
      <c r="M2692" s="2"/>
    </row>
    <row r="2693" spans="1:13" ht="12.75" hidden="1">
      <c r="A2693" s="10"/>
      <c r="F2693" s="55"/>
      <c r="G2693" s="55"/>
      <c r="H2693" s="5">
        <f t="shared" si="205"/>
        <v>0</v>
      </c>
      <c r="I2693" s="20" t="e">
        <f t="shared" si="204"/>
        <v>#DIV/0!</v>
      </c>
      <c r="M2693" s="2"/>
    </row>
    <row r="2694" spans="1:13" ht="12.75" hidden="1">
      <c r="A2694" s="10"/>
      <c r="F2694" s="55"/>
      <c r="G2694" s="55"/>
      <c r="H2694" s="5">
        <f t="shared" si="205"/>
        <v>0</v>
      </c>
      <c r="I2694" s="20" t="e">
        <f t="shared" si="204"/>
        <v>#DIV/0!</v>
      </c>
      <c r="M2694" s="2"/>
    </row>
    <row r="2695" spans="1:13" ht="12.75" hidden="1">
      <c r="A2695" s="10"/>
      <c r="F2695" s="55"/>
      <c r="G2695" s="55"/>
      <c r="H2695" s="5">
        <f t="shared" si="205"/>
        <v>0</v>
      </c>
      <c r="I2695" s="20" t="e">
        <f t="shared" si="204"/>
        <v>#DIV/0!</v>
      </c>
      <c r="M2695" s="2"/>
    </row>
    <row r="2696" spans="1:13" ht="12.75" hidden="1">
      <c r="A2696" s="10"/>
      <c r="F2696" s="55"/>
      <c r="G2696" s="55"/>
      <c r="H2696" s="5">
        <f t="shared" si="205"/>
        <v>0</v>
      </c>
      <c r="I2696" s="20" t="e">
        <f t="shared" si="204"/>
        <v>#DIV/0!</v>
      </c>
      <c r="M2696" s="2"/>
    </row>
    <row r="2697" spans="1:13" ht="12.75" hidden="1">
      <c r="A2697" s="10"/>
      <c r="F2697" s="55"/>
      <c r="G2697" s="55"/>
      <c r="H2697" s="5">
        <f t="shared" si="205"/>
        <v>0</v>
      </c>
      <c r="I2697" s="20" t="e">
        <f t="shared" si="204"/>
        <v>#DIV/0!</v>
      </c>
      <c r="M2697" s="2"/>
    </row>
    <row r="2698" spans="1:13" ht="12.75" hidden="1">
      <c r="A2698" s="10"/>
      <c r="F2698" s="55"/>
      <c r="G2698" s="55"/>
      <c r="H2698" s="5">
        <f t="shared" si="205"/>
        <v>0</v>
      </c>
      <c r="I2698" s="20" t="e">
        <f t="shared" si="204"/>
        <v>#DIV/0!</v>
      </c>
      <c r="M2698" s="2"/>
    </row>
    <row r="2699" spans="1:13" ht="12.75" hidden="1">
      <c r="A2699" s="10"/>
      <c r="F2699" s="55"/>
      <c r="G2699" s="55"/>
      <c r="H2699" s="5">
        <f t="shared" si="205"/>
        <v>0</v>
      </c>
      <c r="I2699" s="20" t="e">
        <f t="shared" si="204"/>
        <v>#DIV/0!</v>
      </c>
      <c r="M2699" s="2"/>
    </row>
    <row r="2700" spans="1:13" ht="12.75" hidden="1">
      <c r="A2700" s="10"/>
      <c r="F2700" s="55"/>
      <c r="G2700" s="55"/>
      <c r="H2700" s="5">
        <f t="shared" si="205"/>
        <v>0</v>
      </c>
      <c r="I2700" s="20" t="e">
        <f t="shared" si="204"/>
        <v>#DIV/0!</v>
      </c>
      <c r="M2700" s="2"/>
    </row>
    <row r="2701" spans="1:13" ht="12.75" hidden="1">
      <c r="A2701" s="10"/>
      <c r="F2701" s="55"/>
      <c r="G2701" s="55"/>
      <c r="H2701" s="5">
        <f t="shared" si="205"/>
        <v>0</v>
      </c>
      <c r="I2701" s="20" t="e">
        <f t="shared" si="204"/>
        <v>#DIV/0!</v>
      </c>
      <c r="M2701" s="2"/>
    </row>
    <row r="2702" spans="1:13" ht="12.75" hidden="1">
      <c r="A2702" s="10"/>
      <c r="F2702" s="55"/>
      <c r="G2702" s="55"/>
      <c r="H2702" s="5">
        <f t="shared" si="205"/>
        <v>0</v>
      </c>
      <c r="I2702" s="20" t="e">
        <f t="shared" si="204"/>
        <v>#DIV/0!</v>
      </c>
      <c r="M2702" s="2"/>
    </row>
    <row r="2703" spans="1:13" ht="12.75" hidden="1">
      <c r="A2703" s="10"/>
      <c r="F2703" s="55"/>
      <c r="G2703" s="55"/>
      <c r="H2703" s="5">
        <f t="shared" si="205"/>
        <v>0</v>
      </c>
      <c r="I2703" s="20" t="e">
        <f t="shared" si="204"/>
        <v>#DIV/0!</v>
      </c>
      <c r="M2703" s="2"/>
    </row>
    <row r="2704" spans="1:13" ht="12.75" hidden="1">
      <c r="A2704" s="10"/>
      <c r="F2704" s="55"/>
      <c r="G2704" s="55"/>
      <c r="H2704" s="5">
        <f t="shared" si="205"/>
        <v>0</v>
      </c>
      <c r="I2704" s="20" t="e">
        <f t="shared" si="204"/>
        <v>#DIV/0!</v>
      </c>
      <c r="M2704" s="2"/>
    </row>
    <row r="2705" spans="1:13" ht="12.75" hidden="1">
      <c r="A2705" s="10"/>
      <c r="F2705" s="55"/>
      <c r="G2705" s="55"/>
      <c r="H2705" s="5">
        <f t="shared" si="205"/>
        <v>0</v>
      </c>
      <c r="I2705" s="20" t="e">
        <f t="shared" si="204"/>
        <v>#DIV/0!</v>
      </c>
      <c r="M2705" s="2"/>
    </row>
    <row r="2706" spans="1:13" ht="12.75" hidden="1">
      <c r="A2706" s="10"/>
      <c r="F2706" s="55"/>
      <c r="G2706" s="55"/>
      <c r="H2706" s="5">
        <f t="shared" si="205"/>
        <v>0</v>
      </c>
      <c r="I2706" s="20" t="e">
        <f t="shared" si="204"/>
        <v>#DIV/0!</v>
      </c>
      <c r="M2706" s="2"/>
    </row>
    <row r="2707" spans="1:13" ht="12.75" hidden="1">
      <c r="A2707" s="10"/>
      <c r="F2707" s="55"/>
      <c r="G2707" s="55"/>
      <c r="H2707" s="5">
        <f t="shared" si="205"/>
        <v>0</v>
      </c>
      <c r="I2707" s="20" t="e">
        <f t="shared" si="204"/>
        <v>#DIV/0!</v>
      </c>
      <c r="M2707" s="2"/>
    </row>
    <row r="2708" spans="1:13" ht="12.75" hidden="1">
      <c r="A2708" s="10"/>
      <c r="F2708" s="55"/>
      <c r="G2708" s="55"/>
      <c r="H2708" s="5">
        <f t="shared" si="205"/>
        <v>0</v>
      </c>
      <c r="I2708" s="20" t="e">
        <f t="shared" si="204"/>
        <v>#DIV/0!</v>
      </c>
      <c r="M2708" s="2"/>
    </row>
    <row r="2709" spans="1:13" ht="12.75" hidden="1">
      <c r="A2709" s="10"/>
      <c r="F2709" s="55"/>
      <c r="G2709" s="55"/>
      <c r="H2709" s="5">
        <f t="shared" si="205"/>
        <v>0</v>
      </c>
      <c r="I2709" s="20" t="e">
        <f t="shared" si="204"/>
        <v>#DIV/0!</v>
      </c>
      <c r="M2709" s="2"/>
    </row>
    <row r="2710" spans="1:13" ht="12.75" hidden="1">
      <c r="A2710" s="10"/>
      <c r="F2710" s="55"/>
      <c r="G2710" s="55"/>
      <c r="H2710" s="5">
        <f t="shared" si="205"/>
        <v>0</v>
      </c>
      <c r="I2710" s="20" t="e">
        <f t="shared" si="204"/>
        <v>#DIV/0!</v>
      </c>
      <c r="M2710" s="2"/>
    </row>
    <row r="2711" spans="1:13" ht="12.75" hidden="1">
      <c r="A2711" s="10"/>
      <c r="F2711" s="55"/>
      <c r="G2711" s="55"/>
      <c r="H2711" s="5">
        <f t="shared" si="205"/>
        <v>0</v>
      </c>
      <c r="I2711" s="20" t="e">
        <f aca="true" t="shared" si="206" ref="I2711:I2765">+B2711/M2711</f>
        <v>#DIV/0!</v>
      </c>
      <c r="M2711" s="2"/>
    </row>
    <row r="2712" spans="1:13" ht="12.75" hidden="1">
      <c r="A2712" s="10"/>
      <c r="F2712" s="55"/>
      <c r="G2712" s="55"/>
      <c r="H2712" s="5">
        <f t="shared" si="205"/>
        <v>0</v>
      </c>
      <c r="I2712" s="20" t="e">
        <f t="shared" si="206"/>
        <v>#DIV/0!</v>
      </c>
      <c r="M2712" s="2"/>
    </row>
    <row r="2713" spans="1:13" ht="12.75" hidden="1">
      <c r="A2713" s="10"/>
      <c r="F2713" s="55"/>
      <c r="G2713" s="55"/>
      <c r="H2713" s="5">
        <f aca="true" t="shared" si="207" ref="H2713:H2765">H2712-B2713</f>
        <v>0</v>
      </c>
      <c r="I2713" s="20" t="e">
        <f t="shared" si="206"/>
        <v>#DIV/0!</v>
      </c>
      <c r="M2713" s="2"/>
    </row>
    <row r="2714" spans="1:13" ht="12.75" hidden="1">
      <c r="A2714" s="10"/>
      <c r="F2714" s="55"/>
      <c r="G2714" s="55"/>
      <c r="H2714" s="5">
        <f t="shared" si="207"/>
        <v>0</v>
      </c>
      <c r="I2714" s="20" t="e">
        <f t="shared" si="206"/>
        <v>#DIV/0!</v>
      </c>
      <c r="M2714" s="2"/>
    </row>
    <row r="2715" spans="1:13" ht="12.75" hidden="1">
      <c r="A2715" s="10"/>
      <c r="F2715" s="55"/>
      <c r="G2715" s="55"/>
      <c r="H2715" s="5">
        <f t="shared" si="207"/>
        <v>0</v>
      </c>
      <c r="I2715" s="20" t="e">
        <f t="shared" si="206"/>
        <v>#DIV/0!</v>
      </c>
      <c r="M2715" s="2"/>
    </row>
    <row r="2716" spans="1:13" ht="12.75" hidden="1">
      <c r="A2716" s="10"/>
      <c r="F2716" s="55"/>
      <c r="G2716" s="55"/>
      <c r="H2716" s="5">
        <f t="shared" si="207"/>
        <v>0</v>
      </c>
      <c r="I2716" s="20" t="e">
        <f t="shared" si="206"/>
        <v>#DIV/0!</v>
      </c>
      <c r="M2716" s="2"/>
    </row>
    <row r="2717" spans="1:13" ht="12.75" hidden="1">
      <c r="A2717" s="10"/>
      <c r="F2717" s="55"/>
      <c r="G2717" s="55"/>
      <c r="H2717" s="5">
        <f t="shared" si="207"/>
        <v>0</v>
      </c>
      <c r="I2717" s="20" t="e">
        <f t="shared" si="206"/>
        <v>#DIV/0!</v>
      </c>
      <c r="M2717" s="2"/>
    </row>
    <row r="2718" spans="1:13" ht="12.75" hidden="1">
      <c r="A2718" s="10"/>
      <c r="F2718" s="55"/>
      <c r="G2718" s="55"/>
      <c r="H2718" s="5">
        <f t="shared" si="207"/>
        <v>0</v>
      </c>
      <c r="I2718" s="20" t="e">
        <f t="shared" si="206"/>
        <v>#DIV/0!</v>
      </c>
      <c r="M2718" s="2"/>
    </row>
    <row r="2719" spans="1:13" ht="12.75" hidden="1">
      <c r="A2719" s="10"/>
      <c r="F2719" s="55"/>
      <c r="G2719" s="55"/>
      <c r="H2719" s="5">
        <f t="shared" si="207"/>
        <v>0</v>
      </c>
      <c r="I2719" s="20" t="e">
        <f t="shared" si="206"/>
        <v>#DIV/0!</v>
      </c>
      <c r="M2719" s="2"/>
    </row>
    <row r="2720" spans="1:13" ht="12.75" hidden="1">
      <c r="A2720" s="10"/>
      <c r="F2720" s="55"/>
      <c r="G2720" s="55"/>
      <c r="H2720" s="5">
        <f t="shared" si="207"/>
        <v>0</v>
      </c>
      <c r="I2720" s="20" t="e">
        <f t="shared" si="206"/>
        <v>#DIV/0!</v>
      </c>
      <c r="M2720" s="2"/>
    </row>
    <row r="2721" spans="1:13" ht="12.75" hidden="1">
      <c r="A2721" s="10"/>
      <c r="F2721" s="55"/>
      <c r="G2721" s="55"/>
      <c r="H2721" s="5">
        <f t="shared" si="207"/>
        <v>0</v>
      </c>
      <c r="I2721" s="20" t="e">
        <f t="shared" si="206"/>
        <v>#DIV/0!</v>
      </c>
      <c r="M2721" s="2"/>
    </row>
    <row r="2722" spans="1:13" ht="12.75" hidden="1">
      <c r="A2722" s="10"/>
      <c r="F2722" s="55"/>
      <c r="G2722" s="55"/>
      <c r="H2722" s="5">
        <f t="shared" si="207"/>
        <v>0</v>
      </c>
      <c r="I2722" s="20" t="e">
        <f t="shared" si="206"/>
        <v>#DIV/0!</v>
      </c>
      <c r="M2722" s="2"/>
    </row>
    <row r="2723" spans="1:13" ht="12.75" hidden="1">
      <c r="A2723" s="10"/>
      <c r="F2723" s="55"/>
      <c r="G2723" s="55"/>
      <c r="H2723" s="5">
        <f t="shared" si="207"/>
        <v>0</v>
      </c>
      <c r="I2723" s="20" t="e">
        <f t="shared" si="206"/>
        <v>#DIV/0!</v>
      </c>
      <c r="M2723" s="2"/>
    </row>
    <row r="2724" spans="1:13" ht="12.75" hidden="1">
      <c r="A2724" s="10"/>
      <c r="F2724" s="55"/>
      <c r="G2724" s="55"/>
      <c r="H2724" s="5">
        <f t="shared" si="207"/>
        <v>0</v>
      </c>
      <c r="I2724" s="20" t="e">
        <f t="shared" si="206"/>
        <v>#DIV/0!</v>
      </c>
      <c r="M2724" s="2"/>
    </row>
    <row r="2725" spans="1:13" ht="12.75" hidden="1">
      <c r="A2725" s="10"/>
      <c r="F2725" s="55"/>
      <c r="G2725" s="55"/>
      <c r="H2725" s="5">
        <f t="shared" si="207"/>
        <v>0</v>
      </c>
      <c r="I2725" s="20" t="e">
        <f t="shared" si="206"/>
        <v>#DIV/0!</v>
      </c>
      <c r="M2725" s="2"/>
    </row>
    <row r="2726" spans="1:13" ht="12.75" hidden="1">
      <c r="A2726" s="10"/>
      <c r="F2726" s="55"/>
      <c r="G2726" s="55"/>
      <c r="H2726" s="5">
        <f t="shared" si="207"/>
        <v>0</v>
      </c>
      <c r="I2726" s="20" t="e">
        <f t="shared" si="206"/>
        <v>#DIV/0!</v>
      </c>
      <c r="M2726" s="2"/>
    </row>
    <row r="2727" spans="1:13" ht="12.75" hidden="1">
      <c r="A2727" s="10"/>
      <c r="F2727" s="55"/>
      <c r="G2727" s="55"/>
      <c r="H2727" s="5">
        <f t="shared" si="207"/>
        <v>0</v>
      </c>
      <c r="I2727" s="20" t="e">
        <f t="shared" si="206"/>
        <v>#DIV/0!</v>
      </c>
      <c r="M2727" s="2"/>
    </row>
    <row r="2728" spans="1:13" ht="12.75" hidden="1">
      <c r="A2728" s="10"/>
      <c r="F2728" s="55"/>
      <c r="G2728" s="55"/>
      <c r="H2728" s="5">
        <f t="shared" si="207"/>
        <v>0</v>
      </c>
      <c r="I2728" s="20" t="e">
        <f t="shared" si="206"/>
        <v>#DIV/0!</v>
      </c>
      <c r="M2728" s="2"/>
    </row>
    <row r="2729" spans="1:13" ht="12.75" hidden="1">
      <c r="A2729" s="10"/>
      <c r="F2729" s="55"/>
      <c r="G2729" s="55"/>
      <c r="H2729" s="5">
        <f t="shared" si="207"/>
        <v>0</v>
      </c>
      <c r="I2729" s="20" t="e">
        <f t="shared" si="206"/>
        <v>#DIV/0!</v>
      </c>
      <c r="M2729" s="2"/>
    </row>
    <row r="2730" spans="1:13" ht="12.75" hidden="1">
      <c r="A2730" s="10"/>
      <c r="F2730" s="55"/>
      <c r="G2730" s="55"/>
      <c r="H2730" s="5">
        <f t="shared" si="207"/>
        <v>0</v>
      </c>
      <c r="I2730" s="20" t="e">
        <f t="shared" si="206"/>
        <v>#DIV/0!</v>
      </c>
      <c r="M2730" s="2"/>
    </row>
    <row r="2731" spans="1:13" ht="12.75" hidden="1">
      <c r="A2731" s="10"/>
      <c r="F2731" s="55"/>
      <c r="G2731" s="55"/>
      <c r="H2731" s="5">
        <f t="shared" si="207"/>
        <v>0</v>
      </c>
      <c r="I2731" s="20" t="e">
        <f t="shared" si="206"/>
        <v>#DIV/0!</v>
      </c>
      <c r="M2731" s="2"/>
    </row>
    <row r="2732" spans="1:13" ht="12.75" hidden="1">
      <c r="A2732" s="10"/>
      <c r="F2732" s="55"/>
      <c r="G2732" s="55"/>
      <c r="H2732" s="5">
        <f t="shared" si="207"/>
        <v>0</v>
      </c>
      <c r="I2732" s="20" t="e">
        <f t="shared" si="206"/>
        <v>#DIV/0!</v>
      </c>
      <c r="M2732" s="2"/>
    </row>
    <row r="2733" spans="1:13" ht="12.75" hidden="1">
      <c r="A2733" s="10"/>
      <c r="F2733" s="55"/>
      <c r="G2733" s="55"/>
      <c r="H2733" s="5">
        <f t="shared" si="207"/>
        <v>0</v>
      </c>
      <c r="I2733" s="20" t="e">
        <f t="shared" si="206"/>
        <v>#DIV/0!</v>
      </c>
      <c r="M2733" s="2"/>
    </row>
    <row r="2734" spans="1:13" ht="12.75" hidden="1">
      <c r="A2734" s="10"/>
      <c r="F2734" s="55"/>
      <c r="G2734" s="55"/>
      <c r="H2734" s="5">
        <f t="shared" si="207"/>
        <v>0</v>
      </c>
      <c r="I2734" s="20" t="e">
        <f t="shared" si="206"/>
        <v>#DIV/0!</v>
      </c>
      <c r="M2734" s="2"/>
    </row>
    <row r="2735" spans="1:13" ht="12.75" hidden="1">
      <c r="A2735" s="10"/>
      <c r="F2735" s="55"/>
      <c r="G2735" s="55"/>
      <c r="H2735" s="5">
        <f t="shared" si="207"/>
        <v>0</v>
      </c>
      <c r="I2735" s="20" t="e">
        <f t="shared" si="206"/>
        <v>#DIV/0!</v>
      </c>
      <c r="M2735" s="2"/>
    </row>
    <row r="2736" spans="1:13" ht="12.75" hidden="1">
      <c r="A2736" s="10"/>
      <c r="F2736" s="55"/>
      <c r="G2736" s="55"/>
      <c r="H2736" s="5">
        <f t="shared" si="207"/>
        <v>0</v>
      </c>
      <c r="I2736" s="20" t="e">
        <f t="shared" si="206"/>
        <v>#DIV/0!</v>
      </c>
      <c r="M2736" s="2"/>
    </row>
    <row r="2737" spans="1:13" ht="12.75" hidden="1">
      <c r="A2737" s="10"/>
      <c r="F2737" s="55"/>
      <c r="G2737" s="55"/>
      <c r="H2737" s="5">
        <f t="shared" si="207"/>
        <v>0</v>
      </c>
      <c r="I2737" s="20" t="e">
        <f t="shared" si="206"/>
        <v>#DIV/0!</v>
      </c>
      <c r="M2737" s="2"/>
    </row>
    <row r="2738" spans="1:13" ht="12.75" hidden="1">
      <c r="A2738" s="10"/>
      <c r="F2738" s="55"/>
      <c r="G2738" s="55"/>
      <c r="H2738" s="5">
        <f t="shared" si="207"/>
        <v>0</v>
      </c>
      <c r="I2738" s="20" t="e">
        <f t="shared" si="206"/>
        <v>#DIV/0!</v>
      </c>
      <c r="M2738" s="2"/>
    </row>
    <row r="2739" spans="1:13" ht="12.75" hidden="1">
      <c r="A2739" s="10"/>
      <c r="F2739" s="55"/>
      <c r="G2739" s="55"/>
      <c r="H2739" s="5">
        <f t="shared" si="207"/>
        <v>0</v>
      </c>
      <c r="I2739" s="20" t="e">
        <f t="shared" si="206"/>
        <v>#DIV/0!</v>
      </c>
      <c r="M2739" s="2"/>
    </row>
    <row r="2740" spans="1:13" ht="12.75" hidden="1">
      <c r="A2740" s="10"/>
      <c r="F2740" s="55"/>
      <c r="G2740" s="55"/>
      <c r="H2740" s="5">
        <f t="shared" si="207"/>
        <v>0</v>
      </c>
      <c r="I2740" s="20" t="e">
        <f t="shared" si="206"/>
        <v>#DIV/0!</v>
      </c>
      <c r="M2740" s="2"/>
    </row>
    <row r="2741" spans="1:13" ht="12.75" hidden="1">
      <c r="A2741" s="10"/>
      <c r="F2741" s="55"/>
      <c r="G2741" s="55"/>
      <c r="H2741" s="5">
        <f t="shared" si="207"/>
        <v>0</v>
      </c>
      <c r="I2741" s="20" t="e">
        <f t="shared" si="206"/>
        <v>#DIV/0!</v>
      </c>
      <c r="M2741" s="2"/>
    </row>
    <row r="2742" spans="1:13" ht="12.75" hidden="1">
      <c r="A2742" s="10"/>
      <c r="F2742" s="55"/>
      <c r="G2742" s="55"/>
      <c r="H2742" s="5">
        <f t="shared" si="207"/>
        <v>0</v>
      </c>
      <c r="I2742" s="20" t="e">
        <f t="shared" si="206"/>
        <v>#DIV/0!</v>
      </c>
      <c r="M2742" s="2"/>
    </row>
    <row r="2743" spans="1:13" ht="12.75" hidden="1">
      <c r="A2743" s="10"/>
      <c r="F2743" s="55"/>
      <c r="G2743" s="55"/>
      <c r="H2743" s="5">
        <f t="shared" si="207"/>
        <v>0</v>
      </c>
      <c r="I2743" s="20" t="e">
        <f t="shared" si="206"/>
        <v>#DIV/0!</v>
      </c>
      <c r="M2743" s="2"/>
    </row>
    <row r="2744" spans="1:13" ht="12.75" hidden="1">
      <c r="A2744" s="10"/>
      <c r="F2744" s="55"/>
      <c r="G2744" s="55"/>
      <c r="H2744" s="5">
        <f t="shared" si="207"/>
        <v>0</v>
      </c>
      <c r="I2744" s="20" t="e">
        <f t="shared" si="206"/>
        <v>#DIV/0!</v>
      </c>
      <c r="M2744" s="2"/>
    </row>
    <row r="2745" spans="1:13" ht="12.75" hidden="1">
      <c r="A2745" s="10"/>
      <c r="F2745" s="55"/>
      <c r="G2745" s="55"/>
      <c r="H2745" s="5">
        <f t="shared" si="207"/>
        <v>0</v>
      </c>
      <c r="I2745" s="20" t="e">
        <f t="shared" si="206"/>
        <v>#DIV/0!</v>
      </c>
      <c r="M2745" s="2"/>
    </row>
    <row r="2746" spans="1:13" ht="12.75" hidden="1">
      <c r="A2746" s="10"/>
      <c r="F2746" s="55"/>
      <c r="G2746" s="55"/>
      <c r="H2746" s="5">
        <f t="shared" si="207"/>
        <v>0</v>
      </c>
      <c r="I2746" s="20" t="e">
        <f t="shared" si="206"/>
        <v>#DIV/0!</v>
      </c>
      <c r="M2746" s="2"/>
    </row>
    <row r="2747" spans="1:13" ht="12.75" hidden="1">
      <c r="A2747" s="10"/>
      <c r="F2747" s="55"/>
      <c r="G2747" s="55"/>
      <c r="H2747" s="5">
        <f t="shared" si="207"/>
        <v>0</v>
      </c>
      <c r="I2747" s="20" t="e">
        <f t="shared" si="206"/>
        <v>#DIV/0!</v>
      </c>
      <c r="M2747" s="2"/>
    </row>
    <row r="2748" spans="1:13" ht="12.75" hidden="1">
      <c r="A2748" s="10"/>
      <c r="F2748" s="55"/>
      <c r="G2748" s="55"/>
      <c r="H2748" s="5">
        <f t="shared" si="207"/>
        <v>0</v>
      </c>
      <c r="I2748" s="20" t="e">
        <f t="shared" si="206"/>
        <v>#DIV/0!</v>
      </c>
      <c r="M2748" s="2"/>
    </row>
    <row r="2749" spans="1:13" ht="12.75" hidden="1">
      <c r="A2749" s="10"/>
      <c r="F2749" s="55"/>
      <c r="G2749" s="55"/>
      <c r="H2749" s="5">
        <f t="shared" si="207"/>
        <v>0</v>
      </c>
      <c r="I2749" s="20" t="e">
        <f t="shared" si="206"/>
        <v>#DIV/0!</v>
      </c>
      <c r="M2749" s="2"/>
    </row>
    <row r="2750" spans="1:13" ht="12.75" hidden="1">
      <c r="A2750" s="10"/>
      <c r="F2750" s="55"/>
      <c r="G2750" s="55"/>
      <c r="H2750" s="5">
        <f t="shared" si="207"/>
        <v>0</v>
      </c>
      <c r="I2750" s="20" t="e">
        <f t="shared" si="206"/>
        <v>#DIV/0!</v>
      </c>
      <c r="M2750" s="2"/>
    </row>
    <row r="2751" spans="1:13" ht="12.75" hidden="1">
      <c r="A2751" s="10"/>
      <c r="F2751" s="55"/>
      <c r="G2751" s="55"/>
      <c r="H2751" s="5">
        <f t="shared" si="207"/>
        <v>0</v>
      </c>
      <c r="I2751" s="20" t="e">
        <f t="shared" si="206"/>
        <v>#DIV/0!</v>
      </c>
      <c r="M2751" s="2"/>
    </row>
    <row r="2752" spans="1:13" ht="12.75" hidden="1">
      <c r="A2752" s="10"/>
      <c r="F2752" s="55"/>
      <c r="G2752" s="55"/>
      <c r="H2752" s="5">
        <f t="shared" si="207"/>
        <v>0</v>
      </c>
      <c r="I2752" s="20" t="e">
        <f t="shared" si="206"/>
        <v>#DIV/0!</v>
      </c>
      <c r="M2752" s="2"/>
    </row>
    <row r="2753" spans="1:13" ht="12.75" hidden="1">
      <c r="A2753" s="10"/>
      <c r="F2753" s="55"/>
      <c r="G2753" s="55"/>
      <c r="H2753" s="5">
        <f t="shared" si="207"/>
        <v>0</v>
      </c>
      <c r="I2753" s="20" t="e">
        <f t="shared" si="206"/>
        <v>#DIV/0!</v>
      </c>
      <c r="M2753" s="2"/>
    </row>
    <row r="2754" spans="1:13" ht="12.75" hidden="1">
      <c r="A2754" s="10"/>
      <c r="F2754" s="55"/>
      <c r="G2754" s="55"/>
      <c r="H2754" s="5">
        <f t="shared" si="207"/>
        <v>0</v>
      </c>
      <c r="I2754" s="20" t="e">
        <f t="shared" si="206"/>
        <v>#DIV/0!</v>
      </c>
      <c r="M2754" s="2"/>
    </row>
    <row r="2755" spans="1:13" ht="12.75" hidden="1">
      <c r="A2755" s="10"/>
      <c r="F2755" s="55"/>
      <c r="G2755" s="55"/>
      <c r="H2755" s="5">
        <f t="shared" si="207"/>
        <v>0</v>
      </c>
      <c r="I2755" s="20" t="e">
        <f t="shared" si="206"/>
        <v>#DIV/0!</v>
      </c>
      <c r="M2755" s="2"/>
    </row>
    <row r="2756" spans="1:13" ht="12.75" hidden="1">
      <c r="A2756" s="10"/>
      <c r="F2756" s="55"/>
      <c r="G2756" s="55"/>
      <c r="H2756" s="5">
        <f t="shared" si="207"/>
        <v>0</v>
      </c>
      <c r="I2756" s="20" t="e">
        <f t="shared" si="206"/>
        <v>#DIV/0!</v>
      </c>
      <c r="M2756" s="2"/>
    </row>
    <row r="2757" spans="1:13" ht="12.75" hidden="1">
      <c r="A2757" s="10"/>
      <c r="F2757" s="55"/>
      <c r="G2757" s="55"/>
      <c r="H2757" s="5">
        <f t="shared" si="207"/>
        <v>0</v>
      </c>
      <c r="I2757" s="20" t="e">
        <f t="shared" si="206"/>
        <v>#DIV/0!</v>
      </c>
      <c r="M2757" s="2"/>
    </row>
    <row r="2758" spans="1:13" ht="12.75" hidden="1">
      <c r="A2758" s="10"/>
      <c r="F2758" s="55"/>
      <c r="G2758" s="55"/>
      <c r="H2758" s="5">
        <f t="shared" si="207"/>
        <v>0</v>
      </c>
      <c r="I2758" s="20" t="e">
        <f t="shared" si="206"/>
        <v>#DIV/0!</v>
      </c>
      <c r="M2758" s="2"/>
    </row>
    <row r="2759" spans="1:13" ht="12.75" hidden="1">
      <c r="A2759" s="10"/>
      <c r="F2759" s="55"/>
      <c r="G2759" s="55"/>
      <c r="H2759" s="5">
        <f t="shared" si="207"/>
        <v>0</v>
      </c>
      <c r="I2759" s="20" t="e">
        <f t="shared" si="206"/>
        <v>#DIV/0!</v>
      </c>
      <c r="M2759" s="2"/>
    </row>
    <row r="2760" spans="1:13" ht="12.75" hidden="1">
      <c r="A2760" s="10"/>
      <c r="F2760" s="55"/>
      <c r="G2760" s="55"/>
      <c r="H2760" s="5">
        <f t="shared" si="207"/>
        <v>0</v>
      </c>
      <c r="I2760" s="20" t="e">
        <f t="shared" si="206"/>
        <v>#DIV/0!</v>
      </c>
      <c r="M2760" s="2"/>
    </row>
    <row r="2761" spans="1:13" ht="12.75" hidden="1">
      <c r="A2761" s="10"/>
      <c r="F2761" s="55"/>
      <c r="G2761" s="55"/>
      <c r="H2761" s="5">
        <f t="shared" si="207"/>
        <v>0</v>
      </c>
      <c r="I2761" s="20" t="e">
        <f t="shared" si="206"/>
        <v>#DIV/0!</v>
      </c>
      <c r="M2761" s="2"/>
    </row>
    <row r="2762" spans="1:13" ht="12.75" hidden="1">
      <c r="A2762" s="10"/>
      <c r="F2762" s="55"/>
      <c r="G2762" s="55"/>
      <c r="H2762" s="5">
        <f t="shared" si="207"/>
        <v>0</v>
      </c>
      <c r="I2762" s="20" t="e">
        <f t="shared" si="206"/>
        <v>#DIV/0!</v>
      </c>
      <c r="M2762" s="2"/>
    </row>
    <row r="2763" spans="1:13" ht="12.75" hidden="1">
      <c r="A2763" s="10"/>
      <c r="F2763" s="55"/>
      <c r="G2763" s="55"/>
      <c r="H2763" s="5">
        <f t="shared" si="207"/>
        <v>0</v>
      </c>
      <c r="I2763" s="20" t="e">
        <f t="shared" si="206"/>
        <v>#DIV/0!</v>
      </c>
      <c r="M2763" s="2"/>
    </row>
    <row r="2764" spans="1:13" ht="12.75" hidden="1">
      <c r="A2764" s="10"/>
      <c r="F2764" s="55"/>
      <c r="G2764" s="55"/>
      <c r="H2764" s="5">
        <f t="shared" si="207"/>
        <v>0</v>
      </c>
      <c r="I2764" s="20" t="e">
        <f t="shared" si="206"/>
        <v>#DIV/0!</v>
      </c>
      <c r="M2764" s="2"/>
    </row>
    <row r="2765" spans="1:13" ht="12.75" hidden="1">
      <c r="A2765" s="10"/>
      <c r="F2765" s="55"/>
      <c r="G2765" s="55"/>
      <c r="H2765" s="5">
        <f t="shared" si="207"/>
        <v>0</v>
      </c>
      <c r="I2765" s="20" t="e">
        <f t="shared" si="206"/>
        <v>#DIV/0!</v>
      </c>
      <c r="M2765" s="2"/>
    </row>
    <row r="2766" spans="1:13" ht="12.75" hidden="1">
      <c r="A2766" s="10"/>
      <c r="F2766" s="55"/>
      <c r="G2766" s="55"/>
      <c r="M2766" s="2"/>
    </row>
    <row r="2767" spans="1:13" ht="12.75" hidden="1">
      <c r="A2767" s="10"/>
      <c r="F2767" s="55"/>
      <c r="G2767" s="55"/>
      <c r="M2767" s="2"/>
    </row>
    <row r="2768" spans="1:13" ht="12.75" hidden="1">
      <c r="A2768" s="10"/>
      <c r="F2768" s="55"/>
      <c r="G2768" s="55"/>
      <c r="M2768" s="2"/>
    </row>
    <row r="2769" spans="1:13" ht="12.75" hidden="1">
      <c r="A2769" s="10"/>
      <c r="F2769" s="55"/>
      <c r="G2769" s="55"/>
      <c r="M2769" s="2"/>
    </row>
    <row r="2770" spans="1:13" ht="12.75" hidden="1">
      <c r="A2770" s="10"/>
      <c r="F2770" s="55"/>
      <c r="G2770" s="55"/>
      <c r="M2770" s="2"/>
    </row>
    <row r="2771" spans="1:13" ht="12.75" hidden="1">
      <c r="A2771" s="10"/>
      <c r="F2771" s="55"/>
      <c r="G2771" s="55"/>
      <c r="M2771" s="2"/>
    </row>
    <row r="2772" spans="1:13" ht="12.75" hidden="1">
      <c r="A2772" s="10"/>
      <c r="F2772" s="55"/>
      <c r="G2772" s="55"/>
      <c r="M2772" s="2"/>
    </row>
    <row r="2773" spans="1:13" ht="12.75" hidden="1">
      <c r="A2773" s="10"/>
      <c r="F2773" s="55"/>
      <c r="G2773" s="55"/>
      <c r="M2773" s="2"/>
    </row>
    <row r="2774" spans="1:13" ht="12.75" hidden="1">
      <c r="A2774" s="10"/>
      <c r="F2774" s="55"/>
      <c r="G2774" s="55"/>
      <c r="M2774" s="2"/>
    </row>
    <row r="2775" spans="1:13" ht="12.75" hidden="1">
      <c r="A2775" s="10"/>
      <c r="F2775" s="55"/>
      <c r="G2775" s="55"/>
      <c r="M2775" s="2"/>
    </row>
    <row r="2776" spans="1:13" ht="12.75" hidden="1">
      <c r="A2776" s="10"/>
      <c r="F2776" s="55"/>
      <c r="G2776" s="55"/>
      <c r="M2776" s="2"/>
    </row>
    <row r="2777" spans="1:13" ht="12.75" hidden="1">
      <c r="A2777" s="10"/>
      <c r="F2777" s="55"/>
      <c r="G2777" s="55"/>
      <c r="M2777" s="2"/>
    </row>
    <row r="2778" spans="1:13" ht="12.75" hidden="1">
      <c r="A2778" s="10"/>
      <c r="F2778" s="55"/>
      <c r="G2778" s="55"/>
      <c r="M2778" s="2"/>
    </row>
    <row r="2779" spans="1:13" ht="12.75" hidden="1">
      <c r="A2779" s="10"/>
      <c r="F2779" s="55"/>
      <c r="G2779" s="55"/>
      <c r="M2779" s="2"/>
    </row>
    <row r="2780" spans="1:13" ht="12.75" hidden="1">
      <c r="A2780" s="10"/>
      <c r="F2780" s="55"/>
      <c r="G2780" s="55"/>
      <c r="M2780" s="2"/>
    </row>
    <row r="2781" spans="1:13" ht="12.75" hidden="1">
      <c r="A2781" s="10"/>
      <c r="F2781" s="55"/>
      <c r="G2781" s="55"/>
      <c r="M2781" s="2"/>
    </row>
    <row r="2782" spans="1:13" ht="12.75" hidden="1">
      <c r="A2782" s="10"/>
      <c r="F2782" s="55"/>
      <c r="G2782" s="55"/>
      <c r="M2782" s="2"/>
    </row>
    <row r="2783" spans="1:13" ht="12.75" hidden="1">
      <c r="A2783" s="10"/>
      <c r="F2783" s="55"/>
      <c r="G2783" s="55"/>
      <c r="M2783" s="2"/>
    </row>
    <row r="2784" spans="1:13" ht="12.75" hidden="1">
      <c r="A2784" s="10"/>
      <c r="F2784" s="55"/>
      <c r="G2784" s="55"/>
      <c r="M2784" s="2"/>
    </row>
    <row r="2785" spans="1:13" ht="12.75" hidden="1">
      <c r="A2785" s="10"/>
      <c r="F2785" s="55"/>
      <c r="G2785" s="55"/>
      <c r="M2785" s="2"/>
    </row>
    <row r="2786" spans="1:13" ht="12.75" hidden="1">
      <c r="A2786" s="10"/>
      <c r="F2786" s="55"/>
      <c r="G2786" s="55"/>
      <c r="M2786" s="2"/>
    </row>
    <row r="2787" spans="1:13" ht="12.75" hidden="1">
      <c r="A2787" s="10"/>
      <c r="F2787" s="55"/>
      <c r="G2787" s="55"/>
      <c r="M2787" s="2"/>
    </row>
    <row r="2788" spans="1:13" ht="12.75" hidden="1">
      <c r="A2788" s="10"/>
      <c r="F2788" s="55"/>
      <c r="G2788" s="55"/>
      <c r="M2788" s="2"/>
    </row>
    <row r="2789" spans="1:13" ht="12.75" hidden="1">
      <c r="A2789" s="10"/>
      <c r="F2789" s="55"/>
      <c r="G2789" s="55"/>
      <c r="M2789" s="2"/>
    </row>
    <row r="2790" spans="1:13" ht="12.75" hidden="1">
      <c r="A2790" s="10"/>
      <c r="F2790" s="55"/>
      <c r="G2790" s="55"/>
      <c r="M2790" s="2"/>
    </row>
    <row r="2791" spans="1:13" ht="12.75" hidden="1">
      <c r="A2791" s="10"/>
      <c r="F2791" s="55"/>
      <c r="G2791" s="55"/>
      <c r="M2791" s="2"/>
    </row>
    <row r="2792" spans="1:13" ht="12.75" hidden="1">
      <c r="A2792" s="10"/>
      <c r="F2792" s="55"/>
      <c r="G2792" s="55"/>
      <c r="M2792" s="2"/>
    </row>
    <row r="2793" spans="1:13" ht="12.75" hidden="1">
      <c r="A2793" s="10"/>
      <c r="F2793" s="55"/>
      <c r="G2793" s="55"/>
      <c r="M2793" s="2"/>
    </row>
    <row r="2794" spans="1:13" ht="12.75" hidden="1">
      <c r="A2794" s="10"/>
      <c r="F2794" s="55"/>
      <c r="G2794" s="55"/>
      <c r="M2794" s="2"/>
    </row>
    <row r="2795" spans="1:13" ht="12.75" hidden="1">
      <c r="A2795" s="10"/>
      <c r="F2795" s="55"/>
      <c r="G2795" s="55"/>
      <c r="M2795" s="2"/>
    </row>
    <row r="2796" spans="1:13" ht="12.75" hidden="1">
      <c r="A2796" s="10"/>
      <c r="F2796" s="55"/>
      <c r="G2796" s="55"/>
      <c r="M2796" s="2"/>
    </row>
    <row r="2797" spans="1:13" ht="12.75" hidden="1">
      <c r="A2797" s="10"/>
      <c r="F2797" s="55"/>
      <c r="G2797" s="55"/>
      <c r="M2797" s="2"/>
    </row>
    <row r="2798" spans="1:13" ht="12.75" hidden="1">
      <c r="A2798" s="10"/>
      <c r="F2798" s="55"/>
      <c r="G2798" s="55"/>
      <c r="M2798" s="2"/>
    </row>
    <row r="2799" spans="1:13" ht="12.75" hidden="1">
      <c r="A2799" s="10"/>
      <c r="F2799" s="55"/>
      <c r="G2799" s="55"/>
      <c r="M2799" s="2"/>
    </row>
    <row r="2800" spans="1:13" ht="12.75" hidden="1">
      <c r="A2800" s="10"/>
      <c r="F2800" s="55"/>
      <c r="G2800" s="55"/>
      <c r="M2800" s="2"/>
    </row>
    <row r="2801" spans="1:13" ht="12.75" hidden="1">
      <c r="A2801" s="10"/>
      <c r="F2801" s="55"/>
      <c r="G2801" s="55"/>
      <c r="M2801" s="2"/>
    </row>
    <row r="2802" spans="1:13" ht="12.75" hidden="1">
      <c r="A2802" s="10"/>
      <c r="F2802" s="55"/>
      <c r="G2802" s="55"/>
      <c r="M2802" s="2"/>
    </row>
    <row r="2803" spans="1:13" ht="12.75" hidden="1">
      <c r="A2803" s="10"/>
      <c r="F2803" s="55"/>
      <c r="G2803" s="55"/>
      <c r="M2803" s="2"/>
    </row>
    <row r="2804" spans="1:13" ht="12.75" hidden="1">
      <c r="A2804" s="10"/>
      <c r="F2804" s="55"/>
      <c r="G2804" s="55"/>
      <c r="M2804" s="2"/>
    </row>
    <row r="2805" spans="1:13" ht="12.75" hidden="1">
      <c r="A2805" s="10"/>
      <c r="F2805" s="55"/>
      <c r="G2805" s="55"/>
      <c r="M2805" s="2"/>
    </row>
    <row r="2806" spans="1:13" ht="12.75" hidden="1">
      <c r="A2806" s="10"/>
      <c r="F2806" s="55"/>
      <c r="G2806" s="55"/>
      <c r="M2806" s="2"/>
    </row>
    <row r="2807" spans="1:13" ht="12.75" hidden="1">
      <c r="A2807" s="10"/>
      <c r="F2807" s="55"/>
      <c r="G2807" s="55"/>
      <c r="M2807" s="2"/>
    </row>
    <row r="2808" spans="1:13" ht="12.75" hidden="1">
      <c r="A2808" s="10"/>
      <c r="F2808" s="55"/>
      <c r="G2808" s="55"/>
      <c r="M2808" s="2"/>
    </row>
    <row r="2809" spans="1:13" ht="12.75" hidden="1">
      <c r="A2809" s="10"/>
      <c r="F2809" s="55"/>
      <c r="G2809" s="55"/>
      <c r="M2809" s="2"/>
    </row>
    <row r="2810" spans="1:13" ht="12.75" hidden="1">
      <c r="A2810" s="10"/>
      <c r="F2810" s="55"/>
      <c r="G2810" s="55"/>
      <c r="M2810" s="2"/>
    </row>
    <row r="2811" spans="1:13" ht="12.75" hidden="1">
      <c r="A2811" s="10"/>
      <c r="F2811" s="55"/>
      <c r="G2811" s="55"/>
      <c r="M2811" s="2"/>
    </row>
    <row r="2812" spans="1:13" ht="12.75" hidden="1">
      <c r="A2812" s="10"/>
      <c r="F2812" s="55"/>
      <c r="G2812" s="55"/>
      <c r="M2812" s="2"/>
    </row>
    <row r="2813" spans="1:13" ht="12.75" hidden="1">
      <c r="A2813" s="10"/>
      <c r="F2813" s="55"/>
      <c r="G2813" s="55"/>
      <c r="M2813" s="2"/>
    </row>
    <row r="2814" spans="1:13" ht="12.75" hidden="1">
      <c r="A2814" s="10"/>
      <c r="F2814" s="55"/>
      <c r="G2814" s="55"/>
      <c r="M2814" s="2"/>
    </row>
    <row r="2815" spans="1:13" ht="12.75" hidden="1">
      <c r="A2815" s="10"/>
      <c r="F2815" s="55"/>
      <c r="G2815" s="55"/>
      <c r="M2815" s="2"/>
    </row>
    <row r="2816" spans="1:13" ht="12.75" hidden="1">
      <c r="A2816" s="10"/>
      <c r="F2816" s="55"/>
      <c r="G2816" s="55"/>
      <c r="M2816" s="2"/>
    </row>
    <row r="2817" spans="1:13" ht="12.75" hidden="1">
      <c r="A2817" s="10"/>
      <c r="F2817" s="55"/>
      <c r="G2817" s="55"/>
      <c r="M2817" s="2"/>
    </row>
    <row r="2818" spans="1:13" ht="12.75" hidden="1">
      <c r="A2818" s="10"/>
      <c r="F2818" s="55"/>
      <c r="G2818" s="55"/>
      <c r="M2818" s="2"/>
    </row>
    <row r="2819" spans="1:13" ht="12.75" hidden="1">
      <c r="A2819" s="10"/>
      <c r="F2819" s="55"/>
      <c r="G2819" s="55"/>
      <c r="M2819" s="2"/>
    </row>
    <row r="2820" spans="1:13" ht="12.75" hidden="1">
      <c r="A2820" s="10"/>
      <c r="F2820" s="55"/>
      <c r="G2820" s="55"/>
      <c r="M2820" s="2"/>
    </row>
    <row r="2821" spans="1:13" ht="12.75" hidden="1">
      <c r="A2821" s="10"/>
      <c r="F2821" s="55"/>
      <c r="G2821" s="55"/>
      <c r="M2821" s="2"/>
    </row>
    <row r="2822" spans="1:13" ht="12.75" hidden="1">
      <c r="A2822" s="10"/>
      <c r="F2822" s="55"/>
      <c r="G2822" s="55"/>
      <c r="M2822" s="2"/>
    </row>
    <row r="2823" spans="1:13" ht="12.75" hidden="1">
      <c r="A2823" s="10"/>
      <c r="F2823" s="55"/>
      <c r="G2823" s="55"/>
      <c r="M2823" s="2"/>
    </row>
    <row r="2824" spans="1:13" ht="12.75" hidden="1">
      <c r="A2824" s="10"/>
      <c r="F2824" s="55"/>
      <c r="G2824" s="55"/>
      <c r="M2824" s="2"/>
    </row>
    <row r="2825" spans="1:13" ht="12.75" hidden="1">
      <c r="A2825" s="10"/>
      <c r="F2825" s="55"/>
      <c r="G2825" s="55"/>
      <c r="M2825" s="2"/>
    </row>
    <row r="2826" spans="1:13" ht="12.75" hidden="1">
      <c r="A2826" s="10"/>
      <c r="F2826" s="55"/>
      <c r="G2826" s="55"/>
      <c r="M2826" s="2"/>
    </row>
    <row r="2827" spans="1:13" ht="12.75" hidden="1">
      <c r="A2827" s="10"/>
      <c r="F2827" s="55"/>
      <c r="G2827" s="55"/>
      <c r="M2827" s="2"/>
    </row>
    <row r="2828" spans="1:13" ht="12.75" hidden="1">
      <c r="A2828" s="10"/>
      <c r="F2828" s="55"/>
      <c r="G2828" s="55"/>
      <c r="M2828" s="2"/>
    </row>
    <row r="2829" spans="1:13" ht="12.75" hidden="1">
      <c r="A2829" s="10"/>
      <c r="F2829" s="55"/>
      <c r="G2829" s="55"/>
      <c r="M2829" s="2"/>
    </row>
    <row r="2830" spans="1:13" ht="12.75" hidden="1">
      <c r="A2830" s="10"/>
      <c r="F2830" s="55"/>
      <c r="G2830" s="55"/>
      <c r="M2830" s="2"/>
    </row>
    <row r="2831" spans="1:13" ht="12.75" hidden="1">
      <c r="A2831" s="10"/>
      <c r="F2831" s="55"/>
      <c r="G2831" s="55"/>
      <c r="M2831" s="2"/>
    </row>
    <row r="2832" spans="1:13" ht="12.75" hidden="1">
      <c r="A2832" s="10"/>
      <c r="F2832" s="55"/>
      <c r="G2832" s="55"/>
      <c r="M2832" s="2"/>
    </row>
    <row r="2833" spans="1:13" ht="12.75" hidden="1">
      <c r="A2833" s="10"/>
      <c r="F2833" s="55"/>
      <c r="G2833" s="55"/>
      <c r="M2833" s="2"/>
    </row>
    <row r="2834" spans="1:13" ht="12.75" hidden="1">
      <c r="A2834" s="10"/>
      <c r="F2834" s="55"/>
      <c r="G2834" s="55"/>
      <c r="M2834" s="2"/>
    </row>
    <row r="2835" spans="1:13" s="289" customFormat="1" ht="12.75" hidden="1">
      <c r="A2835" s="284"/>
      <c r="B2835" s="285"/>
      <c r="C2835" s="284"/>
      <c r="D2835" s="284"/>
      <c r="E2835" s="284"/>
      <c r="F2835" s="286"/>
      <c r="G2835" s="286"/>
      <c r="H2835" s="285"/>
      <c r="I2835" s="269"/>
      <c r="K2835" s="68"/>
      <c r="L2835" s="13"/>
      <c r="M2835" s="2"/>
    </row>
    <row r="2836" spans="1:13" s="289" customFormat="1" ht="12.75" hidden="1">
      <c r="A2836" s="284"/>
      <c r="B2836" s="285"/>
      <c r="C2836" s="284"/>
      <c r="D2836" s="284"/>
      <c r="E2836" s="284"/>
      <c r="F2836" s="286"/>
      <c r="G2836" s="286"/>
      <c r="H2836" s="285"/>
      <c r="I2836" s="269"/>
      <c r="K2836" s="68"/>
      <c r="L2836" s="13"/>
      <c r="M2836" s="2"/>
    </row>
    <row r="2837" spans="2:13" ht="12.75" hidden="1">
      <c r="B2837" s="69"/>
      <c r="F2837" s="55"/>
      <c r="G2837" s="55"/>
      <c r="H2837" s="285"/>
      <c r="I2837" s="20" t="e">
        <f aca="true" t="shared" si="208" ref="I2837:I2900">+B2837/M2837</f>
        <v>#DIV/0!</v>
      </c>
      <c r="M2837" s="2"/>
    </row>
    <row r="2838" spans="2:13" ht="12.75" hidden="1">
      <c r="B2838" s="69"/>
      <c r="F2838" s="55"/>
      <c r="G2838" s="55"/>
      <c r="H2838" s="285"/>
      <c r="I2838" s="20" t="e">
        <f t="shared" si="208"/>
        <v>#DIV/0!</v>
      </c>
      <c r="M2838" s="2"/>
    </row>
    <row r="2839" spans="2:13" ht="12.75" hidden="1">
      <c r="B2839" s="69"/>
      <c r="F2839" s="55"/>
      <c r="G2839" s="55"/>
      <c r="H2839" s="5">
        <f aca="true" t="shared" si="209" ref="H2839:H2902">H2838-B2839</f>
        <v>0</v>
      </c>
      <c r="I2839" s="20" t="e">
        <f t="shared" si="208"/>
        <v>#DIV/0!</v>
      </c>
      <c r="M2839" s="2"/>
    </row>
    <row r="2840" spans="2:13" ht="12.75" hidden="1">
      <c r="B2840" s="69"/>
      <c r="F2840" s="55"/>
      <c r="G2840" s="55"/>
      <c r="H2840" s="5">
        <f t="shared" si="209"/>
        <v>0</v>
      </c>
      <c r="I2840" s="20" t="e">
        <f t="shared" si="208"/>
        <v>#DIV/0!</v>
      </c>
      <c r="M2840" s="2"/>
    </row>
    <row r="2841" spans="2:13" ht="12.75" hidden="1">
      <c r="B2841" s="69"/>
      <c r="F2841" s="55"/>
      <c r="G2841" s="55"/>
      <c r="H2841" s="5">
        <f t="shared" si="209"/>
        <v>0</v>
      </c>
      <c r="I2841" s="20" t="e">
        <f t="shared" si="208"/>
        <v>#DIV/0!</v>
      </c>
      <c r="M2841" s="2"/>
    </row>
    <row r="2842" spans="2:13" ht="12.75" hidden="1">
      <c r="B2842" s="69"/>
      <c r="F2842" s="55"/>
      <c r="G2842" s="55"/>
      <c r="H2842" s="5">
        <f t="shared" si="209"/>
        <v>0</v>
      </c>
      <c r="I2842" s="20" t="e">
        <f t="shared" si="208"/>
        <v>#DIV/0!</v>
      </c>
      <c r="M2842" s="2"/>
    </row>
    <row r="2843" spans="2:13" ht="12.75" hidden="1">
      <c r="B2843" s="69"/>
      <c r="F2843" s="55"/>
      <c r="G2843" s="55"/>
      <c r="H2843" s="5">
        <f t="shared" si="209"/>
        <v>0</v>
      </c>
      <c r="I2843" s="20" t="e">
        <f t="shared" si="208"/>
        <v>#DIV/0!</v>
      </c>
      <c r="M2843" s="2"/>
    </row>
    <row r="2844" spans="2:13" ht="12.75" hidden="1">
      <c r="B2844" s="69"/>
      <c r="F2844" s="55"/>
      <c r="G2844" s="55"/>
      <c r="H2844" s="5">
        <f t="shared" si="209"/>
        <v>0</v>
      </c>
      <c r="I2844" s="20" t="e">
        <f t="shared" si="208"/>
        <v>#DIV/0!</v>
      </c>
      <c r="M2844" s="2"/>
    </row>
    <row r="2845" spans="2:13" ht="12.75" hidden="1">
      <c r="B2845" s="69"/>
      <c r="F2845" s="55"/>
      <c r="G2845" s="55"/>
      <c r="H2845" s="5">
        <f t="shared" si="209"/>
        <v>0</v>
      </c>
      <c r="I2845" s="20" t="e">
        <f t="shared" si="208"/>
        <v>#DIV/0!</v>
      </c>
      <c r="M2845" s="2"/>
    </row>
    <row r="2846" spans="2:13" ht="12.75" hidden="1">
      <c r="B2846" s="69"/>
      <c r="F2846" s="55"/>
      <c r="G2846" s="55"/>
      <c r="H2846" s="5">
        <f t="shared" si="209"/>
        <v>0</v>
      </c>
      <c r="I2846" s="20" t="e">
        <f t="shared" si="208"/>
        <v>#DIV/0!</v>
      </c>
      <c r="M2846" s="2"/>
    </row>
    <row r="2847" spans="2:13" ht="12.75" hidden="1">
      <c r="B2847" s="69"/>
      <c r="F2847" s="55"/>
      <c r="G2847" s="55"/>
      <c r="H2847" s="5">
        <f t="shared" si="209"/>
        <v>0</v>
      </c>
      <c r="I2847" s="20" t="e">
        <f t="shared" si="208"/>
        <v>#DIV/0!</v>
      </c>
      <c r="M2847" s="2"/>
    </row>
    <row r="2848" spans="2:13" ht="12.75" hidden="1">
      <c r="B2848" s="69"/>
      <c r="F2848" s="55"/>
      <c r="G2848" s="55"/>
      <c r="H2848" s="5">
        <f t="shared" si="209"/>
        <v>0</v>
      </c>
      <c r="I2848" s="20" t="e">
        <f t="shared" si="208"/>
        <v>#DIV/0!</v>
      </c>
      <c r="M2848" s="2"/>
    </row>
    <row r="2849" spans="2:13" ht="12.75" hidden="1">
      <c r="B2849" s="69"/>
      <c r="F2849" s="55"/>
      <c r="G2849" s="55"/>
      <c r="H2849" s="5">
        <f t="shared" si="209"/>
        <v>0</v>
      </c>
      <c r="I2849" s="20" t="e">
        <f t="shared" si="208"/>
        <v>#DIV/0!</v>
      </c>
      <c r="M2849" s="2"/>
    </row>
    <row r="2850" spans="2:13" ht="12.75" hidden="1">
      <c r="B2850" s="69"/>
      <c r="F2850" s="55"/>
      <c r="G2850" s="55"/>
      <c r="H2850" s="5">
        <f t="shared" si="209"/>
        <v>0</v>
      </c>
      <c r="I2850" s="20" t="e">
        <f t="shared" si="208"/>
        <v>#DIV/0!</v>
      </c>
      <c r="M2850" s="2"/>
    </row>
    <row r="2851" spans="6:13" ht="12.75" hidden="1">
      <c r="F2851" s="55"/>
      <c r="G2851" s="55"/>
      <c r="H2851" s="5">
        <f t="shared" si="209"/>
        <v>0</v>
      </c>
      <c r="I2851" s="20" t="e">
        <f t="shared" si="208"/>
        <v>#DIV/0!</v>
      </c>
      <c r="M2851" s="2"/>
    </row>
    <row r="2852" spans="2:13" ht="12.75" hidden="1">
      <c r="B2852" s="90"/>
      <c r="F2852" s="55"/>
      <c r="G2852" s="55"/>
      <c r="H2852" s="5">
        <f t="shared" si="209"/>
        <v>0</v>
      </c>
      <c r="I2852" s="20" t="e">
        <f t="shared" si="208"/>
        <v>#DIV/0!</v>
      </c>
      <c r="M2852" s="2"/>
    </row>
    <row r="2853" spans="6:13" ht="12.75" hidden="1">
      <c r="F2853" s="55"/>
      <c r="G2853" s="55"/>
      <c r="H2853" s="5">
        <f t="shared" si="209"/>
        <v>0</v>
      </c>
      <c r="I2853" s="20" t="e">
        <f t="shared" si="208"/>
        <v>#DIV/0!</v>
      </c>
      <c r="M2853" s="2"/>
    </row>
    <row r="2854" spans="6:13" ht="12.75" hidden="1">
      <c r="F2854" s="55"/>
      <c r="G2854" s="55"/>
      <c r="H2854" s="5">
        <f t="shared" si="209"/>
        <v>0</v>
      </c>
      <c r="I2854" s="20" t="e">
        <f t="shared" si="208"/>
        <v>#DIV/0!</v>
      </c>
      <c r="M2854" s="2"/>
    </row>
    <row r="2855" spans="6:13" ht="12.75" hidden="1">
      <c r="F2855" s="55"/>
      <c r="G2855" s="55"/>
      <c r="H2855" s="5">
        <f t="shared" si="209"/>
        <v>0</v>
      </c>
      <c r="I2855" s="20" t="e">
        <f t="shared" si="208"/>
        <v>#DIV/0!</v>
      </c>
      <c r="M2855" s="2"/>
    </row>
    <row r="2856" spans="6:13" ht="12.75" hidden="1">
      <c r="F2856" s="55"/>
      <c r="G2856" s="55"/>
      <c r="H2856" s="5">
        <f t="shared" si="209"/>
        <v>0</v>
      </c>
      <c r="I2856" s="20" t="e">
        <f t="shared" si="208"/>
        <v>#DIV/0!</v>
      </c>
      <c r="M2856" s="2"/>
    </row>
    <row r="2857" spans="6:13" ht="12.75" hidden="1">
      <c r="F2857" s="55"/>
      <c r="G2857" s="55"/>
      <c r="H2857" s="5">
        <f t="shared" si="209"/>
        <v>0</v>
      </c>
      <c r="I2857" s="20" t="e">
        <f t="shared" si="208"/>
        <v>#DIV/0!</v>
      </c>
      <c r="M2857" s="2"/>
    </row>
    <row r="2858" spans="6:13" ht="12.75" hidden="1">
      <c r="F2858" s="55"/>
      <c r="G2858" s="55"/>
      <c r="H2858" s="5">
        <f t="shared" si="209"/>
        <v>0</v>
      </c>
      <c r="I2858" s="20" t="e">
        <f t="shared" si="208"/>
        <v>#DIV/0!</v>
      </c>
      <c r="M2858" s="2"/>
    </row>
    <row r="2859" spans="6:13" ht="12.75" hidden="1">
      <c r="F2859" s="55"/>
      <c r="G2859" s="55"/>
      <c r="H2859" s="5">
        <f t="shared" si="209"/>
        <v>0</v>
      </c>
      <c r="I2859" s="20" t="e">
        <f t="shared" si="208"/>
        <v>#DIV/0!</v>
      </c>
      <c r="M2859" s="2"/>
    </row>
    <row r="2860" spans="6:13" ht="12.75" hidden="1">
      <c r="F2860" s="55"/>
      <c r="G2860" s="55"/>
      <c r="H2860" s="5">
        <f t="shared" si="209"/>
        <v>0</v>
      </c>
      <c r="I2860" s="20" t="e">
        <f t="shared" si="208"/>
        <v>#DIV/0!</v>
      </c>
      <c r="M2860" s="2"/>
    </row>
    <row r="2861" spans="6:13" ht="12.75" hidden="1">
      <c r="F2861" s="55"/>
      <c r="G2861" s="55"/>
      <c r="H2861" s="5">
        <f t="shared" si="209"/>
        <v>0</v>
      </c>
      <c r="I2861" s="20" t="e">
        <f t="shared" si="208"/>
        <v>#DIV/0!</v>
      </c>
      <c r="M2861" s="2"/>
    </row>
    <row r="2862" spans="6:13" ht="12.75" hidden="1">
      <c r="F2862" s="55"/>
      <c r="G2862" s="55"/>
      <c r="H2862" s="5">
        <f t="shared" si="209"/>
        <v>0</v>
      </c>
      <c r="I2862" s="20" t="e">
        <f t="shared" si="208"/>
        <v>#DIV/0!</v>
      </c>
      <c r="M2862" s="2"/>
    </row>
    <row r="2863" spans="6:13" ht="12.75" hidden="1">
      <c r="F2863" s="55"/>
      <c r="G2863" s="55"/>
      <c r="H2863" s="5">
        <f t="shared" si="209"/>
        <v>0</v>
      </c>
      <c r="I2863" s="20" t="e">
        <f t="shared" si="208"/>
        <v>#DIV/0!</v>
      </c>
      <c r="M2863" s="2"/>
    </row>
    <row r="2864" spans="6:13" ht="12.75" hidden="1">
      <c r="F2864" s="55"/>
      <c r="G2864" s="55"/>
      <c r="H2864" s="5">
        <f t="shared" si="209"/>
        <v>0</v>
      </c>
      <c r="I2864" s="20" t="e">
        <f t="shared" si="208"/>
        <v>#DIV/0!</v>
      </c>
      <c r="M2864" s="2"/>
    </row>
    <row r="2865" spans="6:13" ht="12.75" hidden="1">
      <c r="F2865" s="55"/>
      <c r="G2865" s="55"/>
      <c r="H2865" s="5">
        <f t="shared" si="209"/>
        <v>0</v>
      </c>
      <c r="I2865" s="20" t="e">
        <f t="shared" si="208"/>
        <v>#DIV/0!</v>
      </c>
      <c r="M2865" s="2"/>
    </row>
    <row r="2866" spans="6:13" ht="12.75" hidden="1">
      <c r="F2866" s="55"/>
      <c r="G2866" s="55"/>
      <c r="H2866" s="5">
        <f t="shared" si="209"/>
        <v>0</v>
      </c>
      <c r="I2866" s="20" t="e">
        <f t="shared" si="208"/>
        <v>#DIV/0!</v>
      </c>
      <c r="M2866" s="2"/>
    </row>
    <row r="2867" spans="6:13" ht="12.75" hidden="1">
      <c r="F2867" s="55"/>
      <c r="G2867" s="55"/>
      <c r="H2867" s="5">
        <f t="shared" si="209"/>
        <v>0</v>
      </c>
      <c r="I2867" s="20" t="e">
        <f t="shared" si="208"/>
        <v>#DIV/0!</v>
      </c>
      <c r="M2867" s="2"/>
    </row>
    <row r="2868" spans="6:13" ht="12.75" hidden="1">
      <c r="F2868" s="55"/>
      <c r="G2868" s="55"/>
      <c r="H2868" s="5">
        <f t="shared" si="209"/>
        <v>0</v>
      </c>
      <c r="I2868" s="20" t="e">
        <f t="shared" si="208"/>
        <v>#DIV/0!</v>
      </c>
      <c r="M2868" s="2"/>
    </row>
    <row r="2869" spans="6:13" ht="12.75" hidden="1">
      <c r="F2869" s="55"/>
      <c r="G2869" s="55"/>
      <c r="H2869" s="5">
        <f t="shared" si="209"/>
        <v>0</v>
      </c>
      <c r="I2869" s="20" t="e">
        <f t="shared" si="208"/>
        <v>#DIV/0!</v>
      </c>
      <c r="M2869" s="2"/>
    </row>
    <row r="2870" spans="6:13" ht="12.75" hidden="1">
      <c r="F2870" s="55"/>
      <c r="G2870" s="55"/>
      <c r="H2870" s="5">
        <f t="shared" si="209"/>
        <v>0</v>
      </c>
      <c r="I2870" s="20" t="e">
        <f t="shared" si="208"/>
        <v>#DIV/0!</v>
      </c>
      <c r="M2870" s="2"/>
    </row>
    <row r="2871" spans="6:13" ht="12.75" hidden="1">
      <c r="F2871" s="55"/>
      <c r="G2871" s="55"/>
      <c r="H2871" s="5">
        <f t="shared" si="209"/>
        <v>0</v>
      </c>
      <c r="I2871" s="20" t="e">
        <f t="shared" si="208"/>
        <v>#DIV/0!</v>
      </c>
      <c r="M2871" s="2"/>
    </row>
    <row r="2872" spans="6:13" ht="12.75" hidden="1">
      <c r="F2872" s="55"/>
      <c r="G2872" s="55"/>
      <c r="H2872" s="5">
        <f t="shared" si="209"/>
        <v>0</v>
      </c>
      <c r="I2872" s="20" t="e">
        <f t="shared" si="208"/>
        <v>#DIV/0!</v>
      </c>
      <c r="M2872" s="2"/>
    </row>
    <row r="2873" spans="6:13" ht="12.75" hidden="1">
      <c r="F2873" s="55"/>
      <c r="G2873" s="55"/>
      <c r="H2873" s="5">
        <f t="shared" si="209"/>
        <v>0</v>
      </c>
      <c r="I2873" s="20" t="e">
        <f t="shared" si="208"/>
        <v>#DIV/0!</v>
      </c>
      <c r="M2873" s="2"/>
    </row>
    <row r="2874" spans="6:13" ht="12.75" hidden="1">
      <c r="F2874" s="55"/>
      <c r="G2874" s="55"/>
      <c r="H2874" s="5">
        <f t="shared" si="209"/>
        <v>0</v>
      </c>
      <c r="I2874" s="20" t="e">
        <f t="shared" si="208"/>
        <v>#DIV/0!</v>
      </c>
      <c r="M2874" s="2"/>
    </row>
    <row r="2875" spans="6:13" ht="12.75" hidden="1">
      <c r="F2875" s="55"/>
      <c r="G2875" s="55"/>
      <c r="H2875" s="5">
        <f t="shared" si="209"/>
        <v>0</v>
      </c>
      <c r="I2875" s="20" t="e">
        <f t="shared" si="208"/>
        <v>#DIV/0!</v>
      </c>
      <c r="M2875" s="2"/>
    </row>
    <row r="2876" spans="6:13" ht="12.75" hidden="1">
      <c r="F2876" s="55"/>
      <c r="G2876" s="55"/>
      <c r="H2876" s="5">
        <f t="shared" si="209"/>
        <v>0</v>
      </c>
      <c r="I2876" s="20" t="e">
        <f t="shared" si="208"/>
        <v>#DIV/0!</v>
      </c>
      <c r="M2876" s="2"/>
    </row>
    <row r="2877" spans="6:13" ht="12.75" hidden="1">
      <c r="F2877" s="55"/>
      <c r="G2877" s="55"/>
      <c r="H2877" s="5">
        <f t="shared" si="209"/>
        <v>0</v>
      </c>
      <c r="I2877" s="20" t="e">
        <f t="shared" si="208"/>
        <v>#DIV/0!</v>
      </c>
      <c r="M2877" s="2"/>
    </row>
    <row r="2878" spans="6:13" ht="12.75" hidden="1">
      <c r="F2878" s="55"/>
      <c r="G2878" s="55"/>
      <c r="H2878" s="5">
        <f t="shared" si="209"/>
        <v>0</v>
      </c>
      <c r="I2878" s="20" t="e">
        <f t="shared" si="208"/>
        <v>#DIV/0!</v>
      </c>
      <c r="M2878" s="2"/>
    </row>
    <row r="2879" spans="6:13" ht="12.75" hidden="1">
      <c r="F2879" s="55"/>
      <c r="G2879" s="55"/>
      <c r="H2879" s="5">
        <f t="shared" si="209"/>
        <v>0</v>
      </c>
      <c r="I2879" s="20" t="e">
        <f t="shared" si="208"/>
        <v>#DIV/0!</v>
      </c>
      <c r="M2879" s="2"/>
    </row>
    <row r="2880" spans="6:13" ht="12.75" hidden="1">
      <c r="F2880" s="55"/>
      <c r="G2880" s="55"/>
      <c r="H2880" s="5">
        <f t="shared" si="209"/>
        <v>0</v>
      </c>
      <c r="I2880" s="20" t="e">
        <f t="shared" si="208"/>
        <v>#DIV/0!</v>
      </c>
      <c r="M2880" s="2"/>
    </row>
    <row r="2881" spans="6:13" ht="12.75" hidden="1">
      <c r="F2881" s="55"/>
      <c r="G2881" s="55"/>
      <c r="H2881" s="5">
        <f t="shared" si="209"/>
        <v>0</v>
      </c>
      <c r="I2881" s="20" t="e">
        <f t="shared" si="208"/>
        <v>#DIV/0!</v>
      </c>
      <c r="M2881" s="2"/>
    </row>
    <row r="2882" spans="6:13" ht="12.75" hidden="1">
      <c r="F2882" s="55"/>
      <c r="G2882" s="55"/>
      <c r="H2882" s="5">
        <f t="shared" si="209"/>
        <v>0</v>
      </c>
      <c r="I2882" s="20" t="e">
        <f t="shared" si="208"/>
        <v>#DIV/0!</v>
      </c>
      <c r="M2882" s="2"/>
    </row>
    <row r="2883" spans="6:13" ht="12.75" hidden="1">
      <c r="F2883" s="55"/>
      <c r="G2883" s="55"/>
      <c r="H2883" s="5">
        <f t="shared" si="209"/>
        <v>0</v>
      </c>
      <c r="I2883" s="20" t="e">
        <f t="shared" si="208"/>
        <v>#DIV/0!</v>
      </c>
      <c r="M2883" s="2"/>
    </row>
    <row r="2884" spans="6:13" ht="12.75" hidden="1">
      <c r="F2884" s="55"/>
      <c r="G2884" s="55"/>
      <c r="H2884" s="5">
        <f t="shared" si="209"/>
        <v>0</v>
      </c>
      <c r="I2884" s="20" t="e">
        <f t="shared" si="208"/>
        <v>#DIV/0!</v>
      </c>
      <c r="M2884" s="2"/>
    </row>
    <row r="2885" spans="6:13" ht="12.75" hidden="1">
      <c r="F2885" s="55"/>
      <c r="G2885" s="55"/>
      <c r="H2885" s="5">
        <f t="shared" si="209"/>
        <v>0</v>
      </c>
      <c r="I2885" s="20" t="e">
        <f t="shared" si="208"/>
        <v>#DIV/0!</v>
      </c>
      <c r="M2885" s="2"/>
    </row>
    <row r="2886" spans="6:13" ht="12.75" hidden="1">
      <c r="F2886" s="55"/>
      <c r="G2886" s="55"/>
      <c r="H2886" s="5">
        <f t="shared" si="209"/>
        <v>0</v>
      </c>
      <c r="I2886" s="20" t="e">
        <f t="shared" si="208"/>
        <v>#DIV/0!</v>
      </c>
      <c r="M2886" s="2"/>
    </row>
    <row r="2887" spans="6:13" ht="12.75" hidden="1">
      <c r="F2887" s="55"/>
      <c r="G2887" s="55"/>
      <c r="H2887" s="5">
        <f t="shared" si="209"/>
        <v>0</v>
      </c>
      <c r="I2887" s="20" t="e">
        <f t="shared" si="208"/>
        <v>#DIV/0!</v>
      </c>
      <c r="M2887" s="2"/>
    </row>
    <row r="2888" spans="6:13" ht="12.75" hidden="1">
      <c r="F2888" s="55"/>
      <c r="G2888" s="55"/>
      <c r="H2888" s="5">
        <f t="shared" si="209"/>
        <v>0</v>
      </c>
      <c r="I2888" s="20" t="e">
        <f t="shared" si="208"/>
        <v>#DIV/0!</v>
      </c>
      <c r="M2888" s="2"/>
    </row>
    <row r="2889" spans="6:13" ht="12.75" hidden="1">
      <c r="F2889" s="55"/>
      <c r="G2889" s="55"/>
      <c r="H2889" s="5">
        <f t="shared" si="209"/>
        <v>0</v>
      </c>
      <c r="I2889" s="20" t="e">
        <f t="shared" si="208"/>
        <v>#DIV/0!</v>
      </c>
      <c r="M2889" s="2"/>
    </row>
    <row r="2890" spans="6:13" ht="12.75" hidden="1">
      <c r="F2890" s="55"/>
      <c r="G2890" s="55"/>
      <c r="H2890" s="5">
        <f t="shared" si="209"/>
        <v>0</v>
      </c>
      <c r="I2890" s="20" t="e">
        <f t="shared" si="208"/>
        <v>#DIV/0!</v>
      </c>
      <c r="M2890" s="2"/>
    </row>
    <row r="2891" spans="6:13" ht="12.75" hidden="1">
      <c r="F2891" s="55"/>
      <c r="G2891" s="55"/>
      <c r="H2891" s="5">
        <f t="shared" si="209"/>
        <v>0</v>
      </c>
      <c r="I2891" s="20" t="e">
        <f t="shared" si="208"/>
        <v>#DIV/0!</v>
      </c>
      <c r="M2891" s="2"/>
    </row>
    <row r="2892" spans="6:13" ht="12.75" hidden="1">
      <c r="F2892" s="55"/>
      <c r="G2892" s="55"/>
      <c r="H2892" s="5">
        <f t="shared" si="209"/>
        <v>0</v>
      </c>
      <c r="I2892" s="20" t="e">
        <f t="shared" si="208"/>
        <v>#DIV/0!</v>
      </c>
      <c r="M2892" s="2"/>
    </row>
    <row r="2893" spans="6:13" ht="12.75" hidden="1">
      <c r="F2893" s="55"/>
      <c r="G2893" s="55"/>
      <c r="H2893" s="5">
        <f t="shared" si="209"/>
        <v>0</v>
      </c>
      <c r="I2893" s="20" t="e">
        <f t="shared" si="208"/>
        <v>#DIV/0!</v>
      </c>
      <c r="M2893" s="2"/>
    </row>
    <row r="2894" spans="6:13" ht="12.75" hidden="1">
      <c r="F2894" s="55"/>
      <c r="G2894" s="55"/>
      <c r="H2894" s="5">
        <f t="shared" si="209"/>
        <v>0</v>
      </c>
      <c r="I2894" s="20" t="e">
        <f t="shared" si="208"/>
        <v>#DIV/0!</v>
      </c>
      <c r="M2894" s="2"/>
    </row>
    <row r="2895" spans="6:13" ht="12.75" hidden="1">
      <c r="F2895" s="55"/>
      <c r="G2895" s="55"/>
      <c r="H2895" s="5">
        <f t="shared" si="209"/>
        <v>0</v>
      </c>
      <c r="I2895" s="20" t="e">
        <f t="shared" si="208"/>
        <v>#DIV/0!</v>
      </c>
      <c r="M2895" s="2"/>
    </row>
    <row r="2896" spans="6:13" ht="12.75" hidden="1">
      <c r="F2896" s="55"/>
      <c r="G2896" s="55"/>
      <c r="H2896" s="5">
        <f t="shared" si="209"/>
        <v>0</v>
      </c>
      <c r="I2896" s="20" t="e">
        <f t="shared" si="208"/>
        <v>#DIV/0!</v>
      </c>
      <c r="M2896" s="2"/>
    </row>
    <row r="2897" spans="6:13" ht="12.75" hidden="1">
      <c r="F2897" s="55"/>
      <c r="G2897" s="55"/>
      <c r="H2897" s="5">
        <f t="shared" si="209"/>
        <v>0</v>
      </c>
      <c r="I2897" s="20" t="e">
        <f t="shared" si="208"/>
        <v>#DIV/0!</v>
      </c>
      <c r="M2897" s="2"/>
    </row>
    <row r="2898" spans="6:13" ht="12.75" hidden="1">
      <c r="F2898" s="55"/>
      <c r="G2898" s="55"/>
      <c r="H2898" s="5">
        <f t="shared" si="209"/>
        <v>0</v>
      </c>
      <c r="I2898" s="20" t="e">
        <f t="shared" si="208"/>
        <v>#DIV/0!</v>
      </c>
      <c r="M2898" s="2"/>
    </row>
    <row r="2899" spans="6:13" ht="12.75" hidden="1">
      <c r="F2899" s="55"/>
      <c r="G2899" s="55"/>
      <c r="H2899" s="5">
        <f t="shared" si="209"/>
        <v>0</v>
      </c>
      <c r="I2899" s="20" t="e">
        <f t="shared" si="208"/>
        <v>#DIV/0!</v>
      </c>
      <c r="M2899" s="2"/>
    </row>
    <row r="2900" spans="6:13" ht="12.75" hidden="1">
      <c r="F2900" s="55"/>
      <c r="G2900" s="55"/>
      <c r="H2900" s="5">
        <f t="shared" si="209"/>
        <v>0</v>
      </c>
      <c r="I2900" s="20" t="e">
        <f t="shared" si="208"/>
        <v>#DIV/0!</v>
      </c>
      <c r="M2900" s="2"/>
    </row>
    <row r="2901" spans="6:13" ht="12.75" hidden="1">
      <c r="F2901" s="55"/>
      <c r="G2901" s="55"/>
      <c r="H2901" s="5">
        <f t="shared" si="209"/>
        <v>0</v>
      </c>
      <c r="I2901" s="20" t="e">
        <f aca="true" t="shared" si="210" ref="I2901:I2964">+B2901/M2901</f>
        <v>#DIV/0!</v>
      </c>
      <c r="M2901" s="2"/>
    </row>
    <row r="2902" spans="6:13" ht="12.75" hidden="1">
      <c r="F2902" s="55"/>
      <c r="G2902" s="55"/>
      <c r="H2902" s="5">
        <f t="shared" si="209"/>
        <v>0</v>
      </c>
      <c r="I2902" s="20" t="e">
        <f t="shared" si="210"/>
        <v>#DIV/0!</v>
      </c>
      <c r="M2902" s="2"/>
    </row>
    <row r="2903" spans="6:13" ht="12.75" hidden="1">
      <c r="F2903" s="55"/>
      <c r="G2903" s="55"/>
      <c r="H2903" s="5">
        <f aca="true" t="shared" si="211" ref="H2903:H2966">H2902-B2903</f>
        <v>0</v>
      </c>
      <c r="I2903" s="20" t="e">
        <f t="shared" si="210"/>
        <v>#DIV/0!</v>
      </c>
      <c r="M2903" s="2"/>
    </row>
    <row r="2904" spans="6:13" ht="12.75" hidden="1">
      <c r="F2904" s="55"/>
      <c r="G2904" s="55"/>
      <c r="H2904" s="5">
        <f t="shared" si="211"/>
        <v>0</v>
      </c>
      <c r="I2904" s="20" t="e">
        <f t="shared" si="210"/>
        <v>#DIV/0!</v>
      </c>
      <c r="M2904" s="2"/>
    </row>
    <row r="2905" spans="6:13" ht="12.75" hidden="1">
      <c r="F2905" s="55"/>
      <c r="G2905" s="55"/>
      <c r="H2905" s="5">
        <f t="shared" si="211"/>
        <v>0</v>
      </c>
      <c r="I2905" s="20" t="e">
        <f t="shared" si="210"/>
        <v>#DIV/0!</v>
      </c>
      <c r="M2905" s="2"/>
    </row>
    <row r="2906" spans="6:13" ht="12.75" hidden="1">
      <c r="F2906" s="55"/>
      <c r="G2906" s="55"/>
      <c r="H2906" s="5">
        <f t="shared" si="211"/>
        <v>0</v>
      </c>
      <c r="I2906" s="20" t="e">
        <f t="shared" si="210"/>
        <v>#DIV/0!</v>
      </c>
      <c r="M2906" s="2"/>
    </row>
    <row r="2907" spans="6:13" ht="12.75" hidden="1">
      <c r="F2907" s="55"/>
      <c r="G2907" s="55"/>
      <c r="H2907" s="5">
        <f t="shared" si="211"/>
        <v>0</v>
      </c>
      <c r="I2907" s="20" t="e">
        <f t="shared" si="210"/>
        <v>#DIV/0!</v>
      </c>
      <c r="M2907" s="2"/>
    </row>
    <row r="2908" spans="6:13" ht="12.75" hidden="1">
      <c r="F2908" s="55"/>
      <c r="G2908" s="55"/>
      <c r="H2908" s="5">
        <f t="shared" si="211"/>
        <v>0</v>
      </c>
      <c r="I2908" s="20" t="e">
        <f t="shared" si="210"/>
        <v>#DIV/0!</v>
      </c>
      <c r="M2908" s="2"/>
    </row>
    <row r="2909" spans="6:13" ht="12.75" hidden="1">
      <c r="F2909" s="55"/>
      <c r="G2909" s="55"/>
      <c r="H2909" s="5">
        <f t="shared" si="211"/>
        <v>0</v>
      </c>
      <c r="I2909" s="20" t="e">
        <f t="shared" si="210"/>
        <v>#DIV/0!</v>
      </c>
      <c r="M2909" s="2"/>
    </row>
    <row r="2910" spans="6:13" ht="12.75" hidden="1">
      <c r="F2910" s="55"/>
      <c r="G2910" s="55"/>
      <c r="H2910" s="5">
        <f t="shared" si="211"/>
        <v>0</v>
      </c>
      <c r="I2910" s="20" t="e">
        <f t="shared" si="210"/>
        <v>#DIV/0!</v>
      </c>
      <c r="M2910" s="2"/>
    </row>
    <row r="2911" spans="6:13" ht="12.75" hidden="1">
      <c r="F2911" s="55"/>
      <c r="G2911" s="55"/>
      <c r="H2911" s="5">
        <f t="shared" si="211"/>
        <v>0</v>
      </c>
      <c r="I2911" s="20" t="e">
        <f t="shared" si="210"/>
        <v>#DIV/0!</v>
      </c>
      <c r="M2911" s="2"/>
    </row>
    <row r="2912" spans="6:13" ht="12.75" hidden="1">
      <c r="F2912" s="55"/>
      <c r="G2912" s="55"/>
      <c r="H2912" s="5">
        <f t="shared" si="211"/>
        <v>0</v>
      </c>
      <c r="I2912" s="20" t="e">
        <f t="shared" si="210"/>
        <v>#DIV/0!</v>
      </c>
      <c r="M2912" s="2"/>
    </row>
    <row r="2913" spans="6:13" ht="12.75" hidden="1">
      <c r="F2913" s="55"/>
      <c r="G2913" s="55"/>
      <c r="H2913" s="5">
        <f t="shared" si="211"/>
        <v>0</v>
      </c>
      <c r="I2913" s="20" t="e">
        <f t="shared" si="210"/>
        <v>#DIV/0!</v>
      </c>
      <c r="M2913" s="2"/>
    </row>
    <row r="2914" spans="6:13" ht="12.75" hidden="1">
      <c r="F2914" s="55"/>
      <c r="G2914" s="55"/>
      <c r="H2914" s="5">
        <f t="shared" si="211"/>
        <v>0</v>
      </c>
      <c r="I2914" s="20" t="e">
        <f t="shared" si="210"/>
        <v>#DIV/0!</v>
      </c>
      <c r="M2914" s="2"/>
    </row>
    <row r="2915" spans="6:13" ht="12.75" hidden="1">
      <c r="F2915" s="55"/>
      <c r="G2915" s="55"/>
      <c r="H2915" s="5">
        <f t="shared" si="211"/>
        <v>0</v>
      </c>
      <c r="I2915" s="20" t="e">
        <f t="shared" si="210"/>
        <v>#DIV/0!</v>
      </c>
      <c r="M2915" s="2"/>
    </row>
    <row r="2916" spans="6:13" ht="12.75" hidden="1">
      <c r="F2916" s="55"/>
      <c r="G2916" s="55"/>
      <c r="H2916" s="5">
        <f t="shared" si="211"/>
        <v>0</v>
      </c>
      <c r="I2916" s="20" t="e">
        <f t="shared" si="210"/>
        <v>#DIV/0!</v>
      </c>
      <c r="M2916" s="2"/>
    </row>
    <row r="2917" spans="6:13" ht="12.75" hidden="1">
      <c r="F2917" s="55"/>
      <c r="G2917" s="55"/>
      <c r="H2917" s="5">
        <f t="shared" si="211"/>
        <v>0</v>
      </c>
      <c r="I2917" s="20" t="e">
        <f t="shared" si="210"/>
        <v>#DIV/0!</v>
      </c>
      <c r="M2917" s="2"/>
    </row>
    <row r="2918" spans="6:13" ht="12.75" hidden="1">
      <c r="F2918" s="55"/>
      <c r="G2918" s="55"/>
      <c r="H2918" s="5">
        <f t="shared" si="211"/>
        <v>0</v>
      </c>
      <c r="I2918" s="20" t="e">
        <f t="shared" si="210"/>
        <v>#DIV/0!</v>
      </c>
      <c r="M2918" s="2"/>
    </row>
    <row r="2919" spans="6:13" ht="12.75" hidden="1">
      <c r="F2919" s="55"/>
      <c r="G2919" s="55"/>
      <c r="H2919" s="5">
        <f t="shared" si="211"/>
        <v>0</v>
      </c>
      <c r="I2919" s="20" t="e">
        <f t="shared" si="210"/>
        <v>#DIV/0!</v>
      </c>
      <c r="M2919" s="2"/>
    </row>
    <row r="2920" spans="6:13" ht="12.75" hidden="1">
      <c r="F2920" s="55"/>
      <c r="G2920" s="55"/>
      <c r="H2920" s="5">
        <f t="shared" si="211"/>
        <v>0</v>
      </c>
      <c r="I2920" s="20" t="e">
        <f t="shared" si="210"/>
        <v>#DIV/0!</v>
      </c>
      <c r="M2920" s="2"/>
    </row>
    <row r="2921" spans="6:13" ht="12.75" hidden="1">
      <c r="F2921" s="55"/>
      <c r="G2921" s="55"/>
      <c r="H2921" s="5">
        <f t="shared" si="211"/>
        <v>0</v>
      </c>
      <c r="I2921" s="20" t="e">
        <f t="shared" si="210"/>
        <v>#DIV/0!</v>
      </c>
      <c r="M2921" s="2"/>
    </row>
    <row r="2922" spans="6:13" ht="12.75" hidden="1">
      <c r="F2922" s="55"/>
      <c r="G2922" s="55"/>
      <c r="H2922" s="5">
        <f t="shared" si="211"/>
        <v>0</v>
      </c>
      <c r="I2922" s="20" t="e">
        <f t="shared" si="210"/>
        <v>#DIV/0!</v>
      </c>
      <c r="M2922" s="2"/>
    </row>
    <row r="2923" spans="6:13" ht="12.75" hidden="1">
      <c r="F2923" s="55"/>
      <c r="G2923" s="55"/>
      <c r="H2923" s="5">
        <f t="shared" si="211"/>
        <v>0</v>
      </c>
      <c r="I2923" s="20" t="e">
        <f t="shared" si="210"/>
        <v>#DIV/0!</v>
      </c>
      <c r="M2923" s="2"/>
    </row>
    <row r="2924" spans="6:13" ht="12.75" hidden="1">
      <c r="F2924" s="55"/>
      <c r="G2924" s="55"/>
      <c r="H2924" s="5">
        <f t="shared" si="211"/>
        <v>0</v>
      </c>
      <c r="I2924" s="20" t="e">
        <f t="shared" si="210"/>
        <v>#DIV/0!</v>
      </c>
      <c r="M2924" s="2"/>
    </row>
    <row r="2925" spans="6:13" ht="12.75" hidden="1">
      <c r="F2925" s="55"/>
      <c r="G2925" s="55"/>
      <c r="H2925" s="5">
        <f t="shared" si="211"/>
        <v>0</v>
      </c>
      <c r="I2925" s="20" t="e">
        <f t="shared" si="210"/>
        <v>#DIV/0!</v>
      </c>
      <c r="M2925" s="2"/>
    </row>
    <row r="2926" spans="6:13" ht="12.75" hidden="1">
      <c r="F2926" s="55"/>
      <c r="G2926" s="55"/>
      <c r="H2926" s="5">
        <f t="shared" si="211"/>
        <v>0</v>
      </c>
      <c r="I2926" s="20" t="e">
        <f t="shared" si="210"/>
        <v>#DIV/0!</v>
      </c>
      <c r="M2926" s="2"/>
    </row>
    <row r="2927" spans="6:13" ht="12.75" hidden="1">
      <c r="F2927" s="55"/>
      <c r="G2927" s="55"/>
      <c r="H2927" s="5">
        <f t="shared" si="211"/>
        <v>0</v>
      </c>
      <c r="I2927" s="20" t="e">
        <f t="shared" si="210"/>
        <v>#DIV/0!</v>
      </c>
      <c r="M2927" s="2"/>
    </row>
    <row r="2928" spans="6:13" ht="12.75" hidden="1">
      <c r="F2928" s="55"/>
      <c r="G2928" s="55"/>
      <c r="H2928" s="5">
        <f t="shared" si="211"/>
        <v>0</v>
      </c>
      <c r="I2928" s="20" t="e">
        <f t="shared" si="210"/>
        <v>#DIV/0!</v>
      </c>
      <c r="M2928" s="2"/>
    </row>
    <row r="2929" spans="6:13" ht="12.75" hidden="1">
      <c r="F2929" s="55"/>
      <c r="G2929" s="55"/>
      <c r="H2929" s="5">
        <f t="shared" si="211"/>
        <v>0</v>
      </c>
      <c r="I2929" s="20" t="e">
        <f t="shared" si="210"/>
        <v>#DIV/0!</v>
      </c>
      <c r="M2929" s="2"/>
    </row>
    <row r="2930" spans="6:13" ht="12.75" hidden="1">
      <c r="F2930" s="55"/>
      <c r="G2930" s="55"/>
      <c r="H2930" s="5">
        <f t="shared" si="211"/>
        <v>0</v>
      </c>
      <c r="I2930" s="20" t="e">
        <f t="shared" si="210"/>
        <v>#DIV/0!</v>
      </c>
      <c r="M2930" s="2"/>
    </row>
    <row r="2931" spans="6:13" ht="12.75" hidden="1">
      <c r="F2931" s="55"/>
      <c r="G2931" s="55"/>
      <c r="H2931" s="5">
        <f t="shared" si="211"/>
        <v>0</v>
      </c>
      <c r="I2931" s="20" t="e">
        <f t="shared" si="210"/>
        <v>#DIV/0!</v>
      </c>
      <c r="M2931" s="2"/>
    </row>
    <row r="2932" spans="6:13" ht="12.75" hidden="1">
      <c r="F2932" s="55"/>
      <c r="G2932" s="55"/>
      <c r="H2932" s="5">
        <f t="shared" si="211"/>
        <v>0</v>
      </c>
      <c r="I2932" s="20" t="e">
        <f t="shared" si="210"/>
        <v>#DIV/0!</v>
      </c>
      <c r="M2932" s="2"/>
    </row>
    <row r="2933" spans="6:13" ht="12.75" hidden="1">
      <c r="F2933" s="55"/>
      <c r="G2933" s="55"/>
      <c r="H2933" s="5">
        <f t="shared" si="211"/>
        <v>0</v>
      </c>
      <c r="I2933" s="20" t="e">
        <f t="shared" si="210"/>
        <v>#DIV/0!</v>
      </c>
      <c r="M2933" s="2"/>
    </row>
    <row r="2934" spans="6:13" ht="12.75" hidden="1">
      <c r="F2934" s="55"/>
      <c r="G2934" s="55"/>
      <c r="H2934" s="5">
        <f t="shared" si="211"/>
        <v>0</v>
      </c>
      <c r="I2934" s="20" t="e">
        <f t="shared" si="210"/>
        <v>#DIV/0!</v>
      </c>
      <c r="M2934" s="2"/>
    </row>
    <row r="2935" spans="6:13" ht="12.75" hidden="1">
      <c r="F2935" s="55"/>
      <c r="G2935" s="55"/>
      <c r="H2935" s="5">
        <f t="shared" si="211"/>
        <v>0</v>
      </c>
      <c r="I2935" s="20" t="e">
        <f t="shared" si="210"/>
        <v>#DIV/0!</v>
      </c>
      <c r="M2935" s="2"/>
    </row>
    <row r="2936" spans="6:13" ht="12.75" hidden="1">
      <c r="F2936" s="55"/>
      <c r="G2936" s="55"/>
      <c r="H2936" s="5">
        <f t="shared" si="211"/>
        <v>0</v>
      </c>
      <c r="I2936" s="20" t="e">
        <f t="shared" si="210"/>
        <v>#DIV/0!</v>
      </c>
      <c r="M2936" s="2"/>
    </row>
    <row r="2937" spans="6:13" ht="12.75" hidden="1">
      <c r="F2937" s="55"/>
      <c r="G2937" s="55"/>
      <c r="H2937" s="5">
        <f t="shared" si="211"/>
        <v>0</v>
      </c>
      <c r="I2937" s="20" t="e">
        <f t="shared" si="210"/>
        <v>#DIV/0!</v>
      </c>
      <c r="M2937" s="2"/>
    </row>
    <row r="2938" spans="6:13" ht="12.75" hidden="1">
      <c r="F2938" s="55"/>
      <c r="G2938" s="55"/>
      <c r="H2938" s="5">
        <f t="shared" si="211"/>
        <v>0</v>
      </c>
      <c r="I2938" s="20" t="e">
        <f t="shared" si="210"/>
        <v>#DIV/0!</v>
      </c>
      <c r="M2938" s="2"/>
    </row>
    <row r="2939" spans="6:13" ht="12.75" hidden="1">
      <c r="F2939" s="55"/>
      <c r="G2939" s="55"/>
      <c r="H2939" s="5">
        <f t="shared" si="211"/>
        <v>0</v>
      </c>
      <c r="I2939" s="20" t="e">
        <f t="shared" si="210"/>
        <v>#DIV/0!</v>
      </c>
      <c r="M2939" s="2"/>
    </row>
    <row r="2940" spans="6:13" ht="12.75" hidden="1">
      <c r="F2940" s="55"/>
      <c r="G2940" s="55"/>
      <c r="H2940" s="5">
        <f t="shared" si="211"/>
        <v>0</v>
      </c>
      <c r="I2940" s="20" t="e">
        <f t="shared" si="210"/>
        <v>#DIV/0!</v>
      </c>
      <c r="M2940" s="2"/>
    </row>
    <row r="2941" spans="6:13" ht="12.75" hidden="1">
      <c r="F2941" s="55"/>
      <c r="G2941" s="55"/>
      <c r="H2941" s="5">
        <f t="shared" si="211"/>
        <v>0</v>
      </c>
      <c r="I2941" s="20" t="e">
        <f t="shared" si="210"/>
        <v>#DIV/0!</v>
      </c>
      <c r="M2941" s="2"/>
    </row>
    <row r="2942" spans="6:13" ht="12.75" hidden="1">
      <c r="F2942" s="55"/>
      <c r="G2942" s="55"/>
      <c r="H2942" s="5">
        <f t="shared" si="211"/>
        <v>0</v>
      </c>
      <c r="I2942" s="20" t="e">
        <f t="shared" si="210"/>
        <v>#DIV/0!</v>
      </c>
      <c r="M2942" s="2"/>
    </row>
    <row r="2943" spans="6:13" ht="12.75" hidden="1">
      <c r="F2943" s="55"/>
      <c r="G2943" s="55"/>
      <c r="H2943" s="5">
        <f t="shared" si="211"/>
        <v>0</v>
      </c>
      <c r="I2943" s="20" t="e">
        <f t="shared" si="210"/>
        <v>#DIV/0!</v>
      </c>
      <c r="M2943" s="2"/>
    </row>
    <row r="2944" spans="6:13" ht="12.75" hidden="1">
      <c r="F2944" s="55"/>
      <c r="G2944" s="55"/>
      <c r="H2944" s="5">
        <f t="shared" si="211"/>
        <v>0</v>
      </c>
      <c r="I2944" s="20" t="e">
        <f t="shared" si="210"/>
        <v>#DIV/0!</v>
      </c>
      <c r="M2944" s="2"/>
    </row>
    <row r="2945" spans="6:13" ht="12.75" hidden="1">
      <c r="F2945" s="55"/>
      <c r="G2945" s="55"/>
      <c r="H2945" s="5">
        <f t="shared" si="211"/>
        <v>0</v>
      </c>
      <c r="I2945" s="20" t="e">
        <f t="shared" si="210"/>
        <v>#DIV/0!</v>
      </c>
      <c r="M2945" s="2"/>
    </row>
    <row r="2946" spans="6:13" ht="12.75" hidden="1">
      <c r="F2946" s="55"/>
      <c r="G2946" s="55"/>
      <c r="H2946" s="5">
        <f t="shared" si="211"/>
        <v>0</v>
      </c>
      <c r="I2946" s="20" t="e">
        <f t="shared" si="210"/>
        <v>#DIV/0!</v>
      </c>
      <c r="M2946" s="2"/>
    </row>
    <row r="2947" spans="6:13" ht="12.75" hidden="1">
      <c r="F2947" s="55"/>
      <c r="G2947" s="55"/>
      <c r="H2947" s="5">
        <f t="shared" si="211"/>
        <v>0</v>
      </c>
      <c r="I2947" s="20" t="e">
        <f t="shared" si="210"/>
        <v>#DIV/0!</v>
      </c>
      <c r="M2947" s="2"/>
    </row>
    <row r="2948" spans="6:13" ht="12.75" hidden="1">
      <c r="F2948" s="55"/>
      <c r="G2948" s="55"/>
      <c r="H2948" s="5">
        <f t="shared" si="211"/>
        <v>0</v>
      </c>
      <c r="I2948" s="20" t="e">
        <f t="shared" si="210"/>
        <v>#DIV/0!</v>
      </c>
      <c r="M2948" s="2"/>
    </row>
    <row r="2949" spans="6:13" ht="12.75" hidden="1">
      <c r="F2949" s="55"/>
      <c r="G2949" s="55"/>
      <c r="H2949" s="5">
        <f t="shared" si="211"/>
        <v>0</v>
      </c>
      <c r="I2949" s="20" t="e">
        <f t="shared" si="210"/>
        <v>#DIV/0!</v>
      </c>
      <c r="M2949" s="2"/>
    </row>
    <row r="2950" spans="6:13" ht="12.75" hidden="1">
      <c r="F2950" s="55"/>
      <c r="G2950" s="55"/>
      <c r="H2950" s="5">
        <f t="shared" si="211"/>
        <v>0</v>
      </c>
      <c r="I2950" s="20" t="e">
        <f t="shared" si="210"/>
        <v>#DIV/0!</v>
      </c>
      <c r="M2950" s="2"/>
    </row>
    <row r="2951" spans="6:13" ht="12.75" hidden="1">
      <c r="F2951" s="55"/>
      <c r="G2951" s="55"/>
      <c r="H2951" s="5">
        <f t="shared" si="211"/>
        <v>0</v>
      </c>
      <c r="I2951" s="20" t="e">
        <f t="shared" si="210"/>
        <v>#DIV/0!</v>
      </c>
      <c r="M2951" s="2"/>
    </row>
    <row r="2952" spans="6:13" ht="12.75" hidden="1">
      <c r="F2952" s="55"/>
      <c r="G2952" s="55"/>
      <c r="H2952" s="5">
        <f t="shared" si="211"/>
        <v>0</v>
      </c>
      <c r="I2952" s="20" t="e">
        <f t="shared" si="210"/>
        <v>#DIV/0!</v>
      </c>
      <c r="M2952" s="2"/>
    </row>
    <row r="2953" spans="6:13" ht="12.75" hidden="1">
      <c r="F2953" s="55"/>
      <c r="G2953" s="55"/>
      <c r="H2953" s="5">
        <f t="shared" si="211"/>
        <v>0</v>
      </c>
      <c r="I2953" s="20" t="e">
        <f t="shared" si="210"/>
        <v>#DIV/0!</v>
      </c>
      <c r="M2953" s="2"/>
    </row>
    <row r="2954" spans="6:13" ht="12.75" hidden="1">
      <c r="F2954" s="55"/>
      <c r="G2954" s="55"/>
      <c r="H2954" s="5">
        <f t="shared" si="211"/>
        <v>0</v>
      </c>
      <c r="I2954" s="20" t="e">
        <f t="shared" si="210"/>
        <v>#DIV/0!</v>
      </c>
      <c r="M2954" s="2"/>
    </row>
    <row r="2955" spans="6:13" ht="12.75" hidden="1">
      <c r="F2955" s="55"/>
      <c r="G2955" s="55"/>
      <c r="H2955" s="5">
        <f t="shared" si="211"/>
        <v>0</v>
      </c>
      <c r="I2955" s="20" t="e">
        <f t="shared" si="210"/>
        <v>#DIV/0!</v>
      </c>
      <c r="M2955" s="2"/>
    </row>
    <row r="2956" spans="6:13" ht="12.75" hidden="1">
      <c r="F2956" s="55"/>
      <c r="G2956" s="55"/>
      <c r="H2956" s="5">
        <f t="shared" si="211"/>
        <v>0</v>
      </c>
      <c r="I2956" s="20" t="e">
        <f t="shared" si="210"/>
        <v>#DIV/0!</v>
      </c>
      <c r="M2956" s="2"/>
    </row>
    <row r="2957" spans="6:13" ht="12.75" hidden="1">
      <c r="F2957" s="55"/>
      <c r="G2957" s="55"/>
      <c r="H2957" s="5">
        <f t="shared" si="211"/>
        <v>0</v>
      </c>
      <c r="I2957" s="20" t="e">
        <f t="shared" si="210"/>
        <v>#DIV/0!</v>
      </c>
      <c r="M2957" s="2"/>
    </row>
    <row r="2958" spans="6:13" ht="12.75" hidden="1">
      <c r="F2958" s="55"/>
      <c r="G2958" s="55"/>
      <c r="H2958" s="5">
        <f t="shared" si="211"/>
        <v>0</v>
      </c>
      <c r="I2958" s="20" t="e">
        <f t="shared" si="210"/>
        <v>#DIV/0!</v>
      </c>
      <c r="M2958" s="2"/>
    </row>
    <row r="2959" spans="6:13" ht="12.75" hidden="1">
      <c r="F2959" s="55"/>
      <c r="G2959" s="55"/>
      <c r="H2959" s="5">
        <f t="shared" si="211"/>
        <v>0</v>
      </c>
      <c r="I2959" s="20" t="e">
        <f t="shared" si="210"/>
        <v>#DIV/0!</v>
      </c>
      <c r="M2959" s="2"/>
    </row>
    <row r="2960" spans="6:13" ht="12.75" hidden="1">
      <c r="F2960" s="55"/>
      <c r="G2960" s="55"/>
      <c r="H2960" s="5">
        <f t="shared" si="211"/>
        <v>0</v>
      </c>
      <c r="I2960" s="20" t="e">
        <f t="shared" si="210"/>
        <v>#DIV/0!</v>
      </c>
      <c r="M2960" s="2"/>
    </row>
    <row r="2961" spans="6:13" ht="12.75" hidden="1">
      <c r="F2961" s="55"/>
      <c r="G2961" s="55"/>
      <c r="H2961" s="5">
        <f t="shared" si="211"/>
        <v>0</v>
      </c>
      <c r="I2961" s="20" t="e">
        <f t="shared" si="210"/>
        <v>#DIV/0!</v>
      </c>
      <c r="M2961" s="2"/>
    </row>
    <row r="2962" spans="6:13" ht="12.75" hidden="1">
      <c r="F2962" s="55"/>
      <c r="G2962" s="55"/>
      <c r="H2962" s="5">
        <f t="shared" si="211"/>
        <v>0</v>
      </c>
      <c r="I2962" s="20" t="e">
        <f t="shared" si="210"/>
        <v>#DIV/0!</v>
      </c>
      <c r="M2962" s="2"/>
    </row>
    <row r="2963" spans="6:13" ht="12.75" hidden="1">
      <c r="F2963" s="55"/>
      <c r="G2963" s="55"/>
      <c r="H2963" s="5">
        <f t="shared" si="211"/>
        <v>0</v>
      </c>
      <c r="I2963" s="20" t="e">
        <f t="shared" si="210"/>
        <v>#DIV/0!</v>
      </c>
      <c r="M2963" s="2"/>
    </row>
    <row r="2964" spans="6:13" ht="12.75" hidden="1">
      <c r="F2964" s="55"/>
      <c r="G2964" s="55"/>
      <c r="H2964" s="5">
        <f t="shared" si="211"/>
        <v>0</v>
      </c>
      <c r="I2964" s="20" t="e">
        <f t="shared" si="210"/>
        <v>#DIV/0!</v>
      </c>
      <c r="M2964" s="2"/>
    </row>
    <row r="2965" spans="6:13" ht="12.75" hidden="1">
      <c r="F2965" s="55"/>
      <c r="G2965" s="55"/>
      <c r="H2965" s="5">
        <f t="shared" si="211"/>
        <v>0</v>
      </c>
      <c r="I2965" s="20" t="e">
        <f aca="true" t="shared" si="212" ref="I2965:I3019">+B2965/M2965</f>
        <v>#DIV/0!</v>
      </c>
      <c r="M2965" s="2"/>
    </row>
    <row r="2966" spans="6:13" ht="12.75" hidden="1">
      <c r="F2966" s="55"/>
      <c r="G2966" s="55"/>
      <c r="H2966" s="5">
        <f t="shared" si="211"/>
        <v>0</v>
      </c>
      <c r="I2966" s="20" t="e">
        <f t="shared" si="212"/>
        <v>#DIV/0!</v>
      </c>
      <c r="M2966" s="2"/>
    </row>
    <row r="2967" spans="6:13" ht="12.75" hidden="1">
      <c r="F2967" s="55"/>
      <c r="G2967" s="55"/>
      <c r="H2967" s="5">
        <f aca="true" t="shared" si="213" ref="H2967:H3019">H2966-B2967</f>
        <v>0</v>
      </c>
      <c r="I2967" s="20" t="e">
        <f t="shared" si="212"/>
        <v>#DIV/0!</v>
      </c>
      <c r="M2967" s="2"/>
    </row>
    <row r="2968" spans="6:13" ht="12.75" hidden="1">
      <c r="F2968" s="55"/>
      <c r="G2968" s="55"/>
      <c r="H2968" s="5">
        <f t="shared" si="213"/>
        <v>0</v>
      </c>
      <c r="I2968" s="20" t="e">
        <f t="shared" si="212"/>
        <v>#DIV/0!</v>
      </c>
      <c r="M2968" s="2"/>
    </row>
    <row r="2969" spans="6:13" ht="12.75" hidden="1">
      <c r="F2969" s="55"/>
      <c r="G2969" s="55"/>
      <c r="H2969" s="5">
        <f t="shared" si="213"/>
        <v>0</v>
      </c>
      <c r="I2969" s="20" t="e">
        <f t="shared" si="212"/>
        <v>#DIV/0!</v>
      </c>
      <c r="M2969" s="2"/>
    </row>
    <row r="2970" spans="6:13" ht="12.75" hidden="1">
      <c r="F2970" s="55"/>
      <c r="G2970" s="55"/>
      <c r="H2970" s="5">
        <f t="shared" si="213"/>
        <v>0</v>
      </c>
      <c r="I2970" s="20" t="e">
        <f t="shared" si="212"/>
        <v>#DIV/0!</v>
      </c>
      <c r="M2970" s="2"/>
    </row>
    <row r="2971" spans="6:13" ht="12.75" hidden="1">
      <c r="F2971" s="55"/>
      <c r="G2971" s="55"/>
      <c r="H2971" s="5">
        <f t="shared" si="213"/>
        <v>0</v>
      </c>
      <c r="I2971" s="20" t="e">
        <f t="shared" si="212"/>
        <v>#DIV/0!</v>
      </c>
      <c r="M2971" s="2"/>
    </row>
    <row r="2972" spans="6:13" ht="12.75" hidden="1">
      <c r="F2972" s="55"/>
      <c r="G2972" s="55"/>
      <c r="H2972" s="5">
        <f t="shared" si="213"/>
        <v>0</v>
      </c>
      <c r="I2972" s="20" t="e">
        <f t="shared" si="212"/>
        <v>#DIV/0!</v>
      </c>
      <c r="M2972" s="2"/>
    </row>
    <row r="2973" spans="6:13" ht="12.75" hidden="1">
      <c r="F2973" s="55"/>
      <c r="G2973" s="55"/>
      <c r="H2973" s="5">
        <f t="shared" si="213"/>
        <v>0</v>
      </c>
      <c r="I2973" s="20" t="e">
        <f t="shared" si="212"/>
        <v>#DIV/0!</v>
      </c>
      <c r="M2973" s="2"/>
    </row>
    <row r="2974" spans="6:13" ht="12.75" hidden="1">
      <c r="F2974" s="55"/>
      <c r="G2974" s="55"/>
      <c r="H2974" s="5">
        <f t="shared" si="213"/>
        <v>0</v>
      </c>
      <c r="I2974" s="20" t="e">
        <f t="shared" si="212"/>
        <v>#DIV/0!</v>
      </c>
      <c r="M2974" s="2"/>
    </row>
    <row r="2975" spans="6:13" ht="12.75" hidden="1">
      <c r="F2975" s="55"/>
      <c r="G2975" s="55"/>
      <c r="H2975" s="5">
        <f t="shared" si="213"/>
        <v>0</v>
      </c>
      <c r="I2975" s="20" t="e">
        <f t="shared" si="212"/>
        <v>#DIV/0!</v>
      </c>
      <c r="M2975" s="2"/>
    </row>
    <row r="2976" spans="6:13" ht="12.75" hidden="1">
      <c r="F2976" s="55"/>
      <c r="G2976" s="55"/>
      <c r="H2976" s="5">
        <f t="shared" si="213"/>
        <v>0</v>
      </c>
      <c r="I2976" s="20" t="e">
        <f t="shared" si="212"/>
        <v>#DIV/0!</v>
      </c>
      <c r="M2976" s="2"/>
    </row>
    <row r="2977" spans="6:13" ht="12.75" hidden="1">
      <c r="F2977" s="55"/>
      <c r="G2977" s="55"/>
      <c r="H2977" s="5">
        <f t="shared" si="213"/>
        <v>0</v>
      </c>
      <c r="I2977" s="20" t="e">
        <f t="shared" si="212"/>
        <v>#DIV/0!</v>
      </c>
      <c r="M2977" s="2"/>
    </row>
    <row r="2978" spans="6:13" ht="12.75" hidden="1">
      <c r="F2978" s="55"/>
      <c r="G2978" s="55"/>
      <c r="H2978" s="5">
        <f t="shared" si="213"/>
        <v>0</v>
      </c>
      <c r="I2978" s="20" t="e">
        <f t="shared" si="212"/>
        <v>#DIV/0!</v>
      </c>
      <c r="M2978" s="2"/>
    </row>
    <row r="2979" spans="6:13" ht="12.75" hidden="1">
      <c r="F2979" s="55"/>
      <c r="G2979" s="55"/>
      <c r="H2979" s="5">
        <f t="shared" si="213"/>
        <v>0</v>
      </c>
      <c r="I2979" s="20" t="e">
        <f t="shared" si="212"/>
        <v>#DIV/0!</v>
      </c>
      <c r="M2979" s="2"/>
    </row>
    <row r="2980" spans="6:13" ht="12.75" hidden="1">
      <c r="F2980" s="55"/>
      <c r="G2980" s="55"/>
      <c r="H2980" s="5">
        <f t="shared" si="213"/>
        <v>0</v>
      </c>
      <c r="I2980" s="20" t="e">
        <f t="shared" si="212"/>
        <v>#DIV/0!</v>
      </c>
      <c r="M2980" s="2"/>
    </row>
    <row r="2981" spans="6:13" ht="12.75" hidden="1">
      <c r="F2981" s="55"/>
      <c r="G2981" s="55"/>
      <c r="H2981" s="5">
        <f t="shared" si="213"/>
        <v>0</v>
      </c>
      <c r="I2981" s="20" t="e">
        <f t="shared" si="212"/>
        <v>#DIV/0!</v>
      </c>
      <c r="M2981" s="2"/>
    </row>
    <row r="2982" spans="6:13" ht="12.75" hidden="1">
      <c r="F2982" s="55"/>
      <c r="G2982" s="55"/>
      <c r="H2982" s="5">
        <f t="shared" si="213"/>
        <v>0</v>
      </c>
      <c r="I2982" s="20" t="e">
        <f t="shared" si="212"/>
        <v>#DIV/0!</v>
      </c>
      <c r="M2982" s="2"/>
    </row>
    <row r="2983" spans="6:13" ht="12.75" hidden="1">
      <c r="F2983" s="55"/>
      <c r="G2983" s="55"/>
      <c r="H2983" s="5">
        <f t="shared" si="213"/>
        <v>0</v>
      </c>
      <c r="I2983" s="20" t="e">
        <f t="shared" si="212"/>
        <v>#DIV/0!</v>
      </c>
      <c r="M2983" s="2"/>
    </row>
    <row r="2984" spans="6:13" ht="12.75" hidden="1">
      <c r="F2984" s="55"/>
      <c r="G2984" s="55"/>
      <c r="H2984" s="5">
        <f t="shared" si="213"/>
        <v>0</v>
      </c>
      <c r="I2984" s="20" t="e">
        <f t="shared" si="212"/>
        <v>#DIV/0!</v>
      </c>
      <c r="M2984" s="2"/>
    </row>
    <row r="2985" spans="6:13" ht="12.75" hidden="1">
      <c r="F2985" s="55"/>
      <c r="G2985" s="55"/>
      <c r="H2985" s="5">
        <f t="shared" si="213"/>
        <v>0</v>
      </c>
      <c r="I2985" s="20" t="e">
        <f t="shared" si="212"/>
        <v>#DIV/0!</v>
      </c>
      <c r="M2985" s="2"/>
    </row>
    <row r="2986" spans="6:13" ht="12.75" hidden="1">
      <c r="F2986" s="55"/>
      <c r="G2986" s="55"/>
      <c r="H2986" s="5">
        <f t="shared" si="213"/>
        <v>0</v>
      </c>
      <c r="I2986" s="20" t="e">
        <f t="shared" si="212"/>
        <v>#DIV/0!</v>
      </c>
      <c r="M2986" s="2"/>
    </row>
    <row r="2987" spans="6:13" ht="12.75" hidden="1">
      <c r="F2987" s="55"/>
      <c r="G2987" s="55"/>
      <c r="H2987" s="5">
        <f t="shared" si="213"/>
        <v>0</v>
      </c>
      <c r="I2987" s="20" t="e">
        <f t="shared" si="212"/>
        <v>#DIV/0!</v>
      </c>
      <c r="M2987" s="2"/>
    </row>
    <row r="2988" spans="6:13" ht="12.75" hidden="1">
      <c r="F2988" s="55"/>
      <c r="G2988" s="55"/>
      <c r="H2988" s="5">
        <f t="shared" si="213"/>
        <v>0</v>
      </c>
      <c r="I2988" s="20" t="e">
        <f t="shared" si="212"/>
        <v>#DIV/0!</v>
      </c>
      <c r="M2988" s="2"/>
    </row>
    <row r="2989" spans="6:13" ht="12.75" hidden="1">
      <c r="F2989" s="55"/>
      <c r="G2989" s="55"/>
      <c r="H2989" s="5">
        <f t="shared" si="213"/>
        <v>0</v>
      </c>
      <c r="I2989" s="20" t="e">
        <f t="shared" si="212"/>
        <v>#DIV/0!</v>
      </c>
      <c r="M2989" s="2"/>
    </row>
    <row r="2990" spans="6:13" ht="12.75" hidden="1">
      <c r="F2990" s="55"/>
      <c r="G2990" s="55"/>
      <c r="H2990" s="5">
        <f t="shared" si="213"/>
        <v>0</v>
      </c>
      <c r="I2990" s="20" t="e">
        <f t="shared" si="212"/>
        <v>#DIV/0!</v>
      </c>
      <c r="M2990" s="2"/>
    </row>
    <row r="2991" spans="6:13" ht="12.75" hidden="1">
      <c r="F2991" s="55"/>
      <c r="G2991" s="55"/>
      <c r="H2991" s="5">
        <f t="shared" si="213"/>
        <v>0</v>
      </c>
      <c r="I2991" s="20" t="e">
        <f t="shared" si="212"/>
        <v>#DIV/0!</v>
      </c>
      <c r="M2991" s="2"/>
    </row>
    <row r="2992" spans="6:13" ht="12.75" hidden="1">
      <c r="F2992" s="55"/>
      <c r="G2992" s="55"/>
      <c r="H2992" s="5">
        <f t="shared" si="213"/>
        <v>0</v>
      </c>
      <c r="I2992" s="20" t="e">
        <f t="shared" si="212"/>
        <v>#DIV/0!</v>
      </c>
      <c r="M2992" s="2"/>
    </row>
    <row r="2993" spans="6:13" ht="12.75" hidden="1">
      <c r="F2993" s="55"/>
      <c r="G2993" s="55"/>
      <c r="H2993" s="5">
        <f t="shared" si="213"/>
        <v>0</v>
      </c>
      <c r="I2993" s="20" t="e">
        <f t="shared" si="212"/>
        <v>#DIV/0!</v>
      </c>
      <c r="M2993" s="2"/>
    </row>
    <row r="2994" spans="6:13" ht="12.75" hidden="1">
      <c r="F2994" s="55"/>
      <c r="G2994" s="55"/>
      <c r="H2994" s="5">
        <f t="shared" si="213"/>
        <v>0</v>
      </c>
      <c r="I2994" s="20" t="e">
        <f t="shared" si="212"/>
        <v>#DIV/0!</v>
      </c>
      <c r="M2994" s="2"/>
    </row>
    <row r="2995" spans="6:13" ht="12.75" hidden="1">
      <c r="F2995" s="55"/>
      <c r="G2995" s="55"/>
      <c r="H2995" s="5">
        <f t="shared" si="213"/>
        <v>0</v>
      </c>
      <c r="I2995" s="20" t="e">
        <f t="shared" si="212"/>
        <v>#DIV/0!</v>
      </c>
      <c r="M2995" s="2"/>
    </row>
    <row r="2996" spans="6:13" ht="12.75" hidden="1">
      <c r="F2996" s="55"/>
      <c r="G2996" s="55"/>
      <c r="H2996" s="5">
        <f t="shared" si="213"/>
        <v>0</v>
      </c>
      <c r="I2996" s="20" t="e">
        <f t="shared" si="212"/>
        <v>#DIV/0!</v>
      </c>
      <c r="M2996" s="2"/>
    </row>
    <row r="2997" spans="6:13" ht="12.75" hidden="1">
      <c r="F2997" s="55"/>
      <c r="G2997" s="55"/>
      <c r="H2997" s="5">
        <f t="shared" si="213"/>
        <v>0</v>
      </c>
      <c r="I2997" s="20" t="e">
        <f t="shared" si="212"/>
        <v>#DIV/0!</v>
      </c>
      <c r="M2997" s="2"/>
    </row>
    <row r="2998" spans="6:13" ht="12.75" hidden="1">
      <c r="F2998" s="55"/>
      <c r="G2998" s="55"/>
      <c r="H2998" s="5">
        <f t="shared" si="213"/>
        <v>0</v>
      </c>
      <c r="I2998" s="20" t="e">
        <f t="shared" si="212"/>
        <v>#DIV/0!</v>
      </c>
      <c r="M2998" s="2"/>
    </row>
    <row r="2999" spans="6:13" ht="12.75" hidden="1">
      <c r="F2999" s="55"/>
      <c r="G2999" s="55"/>
      <c r="H2999" s="5">
        <f t="shared" si="213"/>
        <v>0</v>
      </c>
      <c r="I2999" s="20" t="e">
        <f t="shared" si="212"/>
        <v>#DIV/0!</v>
      </c>
      <c r="M2999" s="2"/>
    </row>
    <row r="3000" spans="6:13" ht="12.75" hidden="1">
      <c r="F3000" s="55"/>
      <c r="G3000" s="55"/>
      <c r="H3000" s="5">
        <f t="shared" si="213"/>
        <v>0</v>
      </c>
      <c r="I3000" s="20" t="e">
        <f t="shared" si="212"/>
        <v>#DIV/0!</v>
      </c>
      <c r="M3000" s="2"/>
    </row>
    <row r="3001" spans="6:13" ht="12.75" hidden="1">
      <c r="F3001" s="55"/>
      <c r="G3001" s="55"/>
      <c r="H3001" s="5">
        <f t="shared" si="213"/>
        <v>0</v>
      </c>
      <c r="I3001" s="20" t="e">
        <f t="shared" si="212"/>
        <v>#DIV/0!</v>
      </c>
      <c r="M3001" s="2"/>
    </row>
    <row r="3002" spans="6:13" ht="12.75" hidden="1">
      <c r="F3002" s="55"/>
      <c r="G3002" s="55"/>
      <c r="H3002" s="5">
        <f t="shared" si="213"/>
        <v>0</v>
      </c>
      <c r="I3002" s="20" t="e">
        <f t="shared" si="212"/>
        <v>#DIV/0!</v>
      </c>
      <c r="M3002" s="2"/>
    </row>
    <row r="3003" spans="6:13" ht="12.75" hidden="1">
      <c r="F3003" s="55"/>
      <c r="G3003" s="55"/>
      <c r="H3003" s="5">
        <f t="shared" si="213"/>
        <v>0</v>
      </c>
      <c r="I3003" s="20" t="e">
        <f t="shared" si="212"/>
        <v>#DIV/0!</v>
      </c>
      <c r="M3003" s="2"/>
    </row>
    <row r="3004" spans="6:13" ht="12.75" hidden="1">
      <c r="F3004" s="55"/>
      <c r="G3004" s="55"/>
      <c r="H3004" s="5">
        <f t="shared" si="213"/>
        <v>0</v>
      </c>
      <c r="I3004" s="20" t="e">
        <f t="shared" si="212"/>
        <v>#DIV/0!</v>
      </c>
      <c r="M3004" s="2"/>
    </row>
    <row r="3005" spans="6:13" ht="12.75" hidden="1">
      <c r="F3005" s="55"/>
      <c r="G3005" s="55"/>
      <c r="H3005" s="5">
        <f t="shared" si="213"/>
        <v>0</v>
      </c>
      <c r="I3005" s="20" t="e">
        <f t="shared" si="212"/>
        <v>#DIV/0!</v>
      </c>
      <c r="M3005" s="2"/>
    </row>
    <row r="3006" spans="6:13" ht="12.75" hidden="1">
      <c r="F3006" s="55"/>
      <c r="G3006" s="55"/>
      <c r="H3006" s="5">
        <f t="shared" si="213"/>
        <v>0</v>
      </c>
      <c r="I3006" s="20" t="e">
        <f t="shared" si="212"/>
        <v>#DIV/0!</v>
      </c>
      <c r="M3006" s="2"/>
    </row>
    <row r="3007" spans="6:13" ht="12.75" hidden="1">
      <c r="F3007" s="55"/>
      <c r="G3007" s="55"/>
      <c r="H3007" s="5">
        <f t="shared" si="213"/>
        <v>0</v>
      </c>
      <c r="I3007" s="20" t="e">
        <f t="shared" si="212"/>
        <v>#DIV/0!</v>
      </c>
      <c r="M3007" s="2"/>
    </row>
    <row r="3008" spans="6:13" ht="12.75" hidden="1">
      <c r="F3008" s="55"/>
      <c r="G3008" s="55"/>
      <c r="H3008" s="5">
        <f t="shared" si="213"/>
        <v>0</v>
      </c>
      <c r="I3008" s="20" t="e">
        <f t="shared" si="212"/>
        <v>#DIV/0!</v>
      </c>
      <c r="M3008" s="2"/>
    </row>
    <row r="3009" spans="6:13" ht="12.75" hidden="1">
      <c r="F3009" s="55"/>
      <c r="G3009" s="55"/>
      <c r="H3009" s="5">
        <f t="shared" si="213"/>
        <v>0</v>
      </c>
      <c r="I3009" s="20" t="e">
        <f t="shared" si="212"/>
        <v>#DIV/0!</v>
      </c>
      <c r="M3009" s="2"/>
    </row>
    <row r="3010" spans="6:13" ht="12.75" hidden="1">
      <c r="F3010" s="55"/>
      <c r="G3010" s="55"/>
      <c r="H3010" s="5">
        <f t="shared" si="213"/>
        <v>0</v>
      </c>
      <c r="I3010" s="20" t="e">
        <f t="shared" si="212"/>
        <v>#DIV/0!</v>
      </c>
      <c r="M3010" s="2"/>
    </row>
    <row r="3011" spans="6:13" ht="12.75" hidden="1">
      <c r="F3011" s="55"/>
      <c r="G3011" s="55"/>
      <c r="H3011" s="5">
        <f t="shared" si="213"/>
        <v>0</v>
      </c>
      <c r="I3011" s="20" t="e">
        <f t="shared" si="212"/>
        <v>#DIV/0!</v>
      </c>
      <c r="M3011" s="2"/>
    </row>
    <row r="3012" spans="6:13" ht="12.75" hidden="1">
      <c r="F3012" s="55"/>
      <c r="G3012" s="55"/>
      <c r="H3012" s="5">
        <f t="shared" si="213"/>
        <v>0</v>
      </c>
      <c r="I3012" s="20" t="e">
        <f t="shared" si="212"/>
        <v>#DIV/0!</v>
      </c>
      <c r="M3012" s="2"/>
    </row>
    <row r="3013" spans="6:13" ht="12.75" hidden="1">
      <c r="F3013" s="55"/>
      <c r="G3013" s="55"/>
      <c r="H3013" s="5">
        <f t="shared" si="213"/>
        <v>0</v>
      </c>
      <c r="I3013" s="20" t="e">
        <f t="shared" si="212"/>
        <v>#DIV/0!</v>
      </c>
      <c r="M3013" s="2"/>
    </row>
    <row r="3014" spans="6:13" ht="12.75" hidden="1">
      <c r="F3014" s="55"/>
      <c r="G3014" s="55"/>
      <c r="H3014" s="5">
        <f t="shared" si="213"/>
        <v>0</v>
      </c>
      <c r="I3014" s="20" t="e">
        <f t="shared" si="212"/>
        <v>#DIV/0!</v>
      </c>
      <c r="M3014" s="2"/>
    </row>
    <row r="3015" spans="6:13" ht="12.75" hidden="1">
      <c r="F3015" s="55"/>
      <c r="G3015" s="55"/>
      <c r="H3015" s="5">
        <f t="shared" si="213"/>
        <v>0</v>
      </c>
      <c r="I3015" s="20" t="e">
        <f t="shared" si="212"/>
        <v>#DIV/0!</v>
      </c>
      <c r="M3015" s="2"/>
    </row>
    <row r="3016" spans="6:13" ht="12.75" hidden="1">
      <c r="F3016" s="55"/>
      <c r="G3016" s="55"/>
      <c r="H3016" s="5">
        <f t="shared" si="213"/>
        <v>0</v>
      </c>
      <c r="I3016" s="20" t="e">
        <f t="shared" si="212"/>
        <v>#DIV/0!</v>
      </c>
      <c r="M3016" s="2"/>
    </row>
    <row r="3017" spans="6:13" ht="12.75" hidden="1">
      <c r="F3017" s="55"/>
      <c r="G3017" s="55"/>
      <c r="H3017" s="5">
        <f t="shared" si="213"/>
        <v>0</v>
      </c>
      <c r="I3017" s="20" t="e">
        <f t="shared" si="212"/>
        <v>#DIV/0!</v>
      </c>
      <c r="M3017" s="2"/>
    </row>
    <row r="3018" spans="6:13" ht="12.75" hidden="1">
      <c r="F3018" s="55"/>
      <c r="G3018" s="55"/>
      <c r="H3018" s="5">
        <f t="shared" si="213"/>
        <v>0</v>
      </c>
      <c r="I3018" s="20" t="e">
        <f t="shared" si="212"/>
        <v>#DIV/0!</v>
      </c>
      <c r="M3018" s="2"/>
    </row>
    <row r="3019" spans="6:13" ht="12.75" hidden="1">
      <c r="F3019" s="55"/>
      <c r="G3019" s="55"/>
      <c r="H3019" s="5">
        <f t="shared" si="213"/>
        <v>0</v>
      </c>
      <c r="I3019" s="20" t="e">
        <f t="shared" si="212"/>
        <v>#DIV/0!</v>
      </c>
      <c r="M3019" s="2"/>
    </row>
    <row r="3020" spans="6:13" ht="12.75" hidden="1">
      <c r="F3020" s="55"/>
      <c r="G3020" s="55"/>
      <c r="M3020" s="2"/>
    </row>
    <row r="3021" spans="6:13" ht="12.75" hidden="1">
      <c r="F3021" s="55"/>
      <c r="G3021" s="55"/>
      <c r="M3021" s="2"/>
    </row>
    <row r="3022" spans="6:13" ht="12.75" hidden="1">
      <c r="F3022" s="55"/>
      <c r="G3022" s="55"/>
      <c r="M3022" s="2"/>
    </row>
    <row r="3023" spans="6:13" ht="12.75" hidden="1">
      <c r="F3023" s="55"/>
      <c r="G3023" s="55"/>
      <c r="M3023" s="2"/>
    </row>
    <row r="3024" spans="6:13" ht="12.75" hidden="1">
      <c r="F3024" s="55"/>
      <c r="G3024" s="55"/>
      <c r="M3024" s="2"/>
    </row>
    <row r="3025" spans="6:13" ht="12.75" hidden="1">
      <c r="F3025" s="55"/>
      <c r="G3025" s="55"/>
      <c r="M3025" s="2"/>
    </row>
    <row r="3026" spans="6:13" ht="12.75" hidden="1">
      <c r="F3026" s="55"/>
      <c r="G3026" s="55"/>
      <c r="M3026" s="2"/>
    </row>
    <row r="3027" spans="6:13" ht="12.75" hidden="1">
      <c r="F3027" s="55"/>
      <c r="G3027" s="55"/>
      <c r="M3027" s="2"/>
    </row>
    <row r="3028" spans="6:13" ht="12.75" hidden="1">
      <c r="F3028" s="55"/>
      <c r="G3028" s="55"/>
      <c r="M3028" s="2"/>
    </row>
    <row r="3029" spans="6:13" ht="12.75" hidden="1">
      <c r="F3029" s="55"/>
      <c r="G3029" s="55"/>
      <c r="M3029" s="2"/>
    </row>
    <row r="3030" spans="6:13" ht="12.75" hidden="1">
      <c r="F3030" s="55"/>
      <c r="G3030" s="55"/>
      <c r="M3030" s="2"/>
    </row>
    <row r="3031" spans="6:13" ht="12.75" hidden="1">
      <c r="F3031" s="55"/>
      <c r="G3031" s="55"/>
      <c r="M3031" s="2"/>
    </row>
    <row r="3032" spans="6:13" ht="12.75" hidden="1">
      <c r="F3032" s="55"/>
      <c r="G3032" s="55"/>
      <c r="M3032" s="2"/>
    </row>
    <row r="3033" spans="6:13" ht="12.75" hidden="1">
      <c r="F3033" s="55"/>
      <c r="G3033" s="55"/>
      <c r="M3033" s="2"/>
    </row>
    <row r="3034" spans="6:13" ht="12.75" hidden="1">
      <c r="F3034" s="55"/>
      <c r="G3034" s="55"/>
      <c r="M3034" s="2"/>
    </row>
    <row r="3035" spans="6:13" ht="12.75" hidden="1">
      <c r="F3035" s="55"/>
      <c r="G3035" s="55"/>
      <c r="M3035" s="2"/>
    </row>
    <row r="3036" spans="6:13" ht="12.75" hidden="1">
      <c r="F3036" s="55"/>
      <c r="G3036" s="55"/>
      <c r="M3036" s="2"/>
    </row>
    <row r="3037" spans="6:13" ht="12.75" hidden="1">
      <c r="F3037" s="55"/>
      <c r="G3037" s="55"/>
      <c r="M3037" s="2"/>
    </row>
    <row r="3038" spans="6:13" ht="12.75" hidden="1">
      <c r="F3038" s="55"/>
      <c r="G3038" s="55"/>
      <c r="M3038" s="2"/>
    </row>
    <row r="3039" spans="6:13" ht="12.75" hidden="1">
      <c r="F3039" s="55"/>
      <c r="G3039" s="55"/>
      <c r="M3039" s="2"/>
    </row>
    <row r="3040" spans="6:13" ht="12.75" hidden="1">
      <c r="F3040" s="55"/>
      <c r="G3040" s="55"/>
      <c r="M3040" s="2"/>
    </row>
    <row r="3041" spans="6:13" ht="12.75" hidden="1">
      <c r="F3041" s="55"/>
      <c r="G3041" s="55"/>
      <c r="M3041" s="2"/>
    </row>
    <row r="3042" spans="6:13" ht="12.75" hidden="1">
      <c r="F3042" s="55"/>
      <c r="G3042" s="55"/>
      <c r="M3042" s="2"/>
    </row>
    <row r="3043" spans="6:13" ht="12.75" hidden="1">
      <c r="F3043" s="55"/>
      <c r="G3043" s="55"/>
      <c r="M3043" s="2"/>
    </row>
    <row r="3044" spans="6:13" ht="12.75" hidden="1">
      <c r="F3044" s="55"/>
      <c r="G3044" s="55"/>
      <c r="M3044" s="2"/>
    </row>
    <row r="3045" spans="6:13" ht="12.75" hidden="1">
      <c r="F3045" s="55"/>
      <c r="G3045" s="55"/>
      <c r="M3045" s="2"/>
    </row>
    <row r="3046" spans="6:13" ht="12.75" hidden="1">
      <c r="F3046" s="55"/>
      <c r="G3046" s="55"/>
      <c r="M3046" s="2"/>
    </row>
    <row r="3047" spans="6:13" ht="12.75" hidden="1">
      <c r="F3047" s="55"/>
      <c r="G3047" s="55"/>
      <c r="M3047" s="2"/>
    </row>
    <row r="3048" spans="6:13" ht="12.75" hidden="1">
      <c r="F3048" s="55"/>
      <c r="G3048" s="55"/>
      <c r="M3048" s="2"/>
    </row>
    <row r="3049" spans="6:13" ht="12.75" hidden="1">
      <c r="F3049" s="55"/>
      <c r="G3049" s="55"/>
      <c r="M3049" s="2"/>
    </row>
    <row r="3050" spans="6:13" ht="12.75" hidden="1">
      <c r="F3050" s="55"/>
      <c r="G3050" s="55"/>
      <c r="M3050" s="2"/>
    </row>
    <row r="3051" spans="6:13" ht="12.75" hidden="1">
      <c r="F3051" s="55"/>
      <c r="G3051" s="55"/>
      <c r="M3051" s="2"/>
    </row>
    <row r="3052" spans="6:13" ht="12.75" hidden="1">
      <c r="F3052" s="55"/>
      <c r="G3052" s="55"/>
      <c r="M3052" s="2"/>
    </row>
    <row r="3053" spans="6:13" ht="12.75" hidden="1">
      <c r="F3053" s="55"/>
      <c r="G3053" s="55"/>
      <c r="M3053" s="2"/>
    </row>
    <row r="3054" spans="6:13" ht="12.75" hidden="1">
      <c r="F3054" s="55"/>
      <c r="G3054" s="55"/>
      <c r="M3054" s="2"/>
    </row>
    <row r="3055" spans="6:13" ht="12.75" hidden="1">
      <c r="F3055" s="55"/>
      <c r="G3055" s="55"/>
      <c r="M3055" s="2"/>
    </row>
    <row r="3056" spans="6:13" ht="12.75" hidden="1">
      <c r="F3056" s="55"/>
      <c r="G3056" s="55"/>
      <c r="M3056" s="2"/>
    </row>
    <row r="3057" spans="6:13" ht="12.75" hidden="1">
      <c r="F3057" s="55"/>
      <c r="G3057" s="55"/>
      <c r="M3057" s="2"/>
    </row>
    <row r="3058" spans="6:13" ht="12.75" hidden="1">
      <c r="F3058" s="55"/>
      <c r="G3058" s="55"/>
      <c r="M3058" s="2"/>
    </row>
    <row r="3059" spans="6:13" ht="12.75" hidden="1">
      <c r="F3059" s="55"/>
      <c r="G3059" s="55"/>
      <c r="M3059" s="2"/>
    </row>
    <row r="3060" spans="6:13" ht="12.75" hidden="1">
      <c r="F3060" s="55"/>
      <c r="G3060" s="55"/>
      <c r="M3060" s="2"/>
    </row>
    <row r="3061" spans="6:13" ht="12.75" hidden="1">
      <c r="F3061" s="55"/>
      <c r="G3061" s="55"/>
      <c r="M3061" s="2"/>
    </row>
    <row r="3062" spans="6:13" ht="12.75" hidden="1">
      <c r="F3062" s="55"/>
      <c r="G3062" s="55"/>
      <c r="M3062" s="2"/>
    </row>
    <row r="3063" spans="6:13" ht="12.75" hidden="1">
      <c r="F3063" s="55"/>
      <c r="G3063" s="55"/>
      <c r="M3063" s="2"/>
    </row>
    <row r="3064" spans="6:13" ht="12.75" hidden="1">
      <c r="F3064" s="55"/>
      <c r="G3064" s="55"/>
      <c r="M3064" s="2"/>
    </row>
    <row r="3065" spans="6:13" ht="12.75" hidden="1">
      <c r="F3065" s="55"/>
      <c r="G3065" s="55"/>
      <c r="M3065" s="2"/>
    </row>
    <row r="3066" spans="6:13" ht="12.75" hidden="1">
      <c r="F3066" s="55"/>
      <c r="G3066" s="55"/>
      <c r="M3066" s="2"/>
    </row>
    <row r="3067" spans="6:13" ht="12.75" hidden="1">
      <c r="F3067" s="55"/>
      <c r="G3067" s="55"/>
      <c r="M3067" s="2"/>
    </row>
    <row r="3068" spans="6:13" ht="12.75" hidden="1">
      <c r="F3068" s="55"/>
      <c r="G3068" s="55"/>
      <c r="M3068" s="2"/>
    </row>
    <row r="3069" spans="6:13" ht="12.75" hidden="1">
      <c r="F3069" s="55"/>
      <c r="G3069" s="55"/>
      <c r="M3069" s="2"/>
    </row>
    <row r="3070" spans="6:13" ht="12.75" hidden="1">
      <c r="F3070" s="55"/>
      <c r="G3070" s="55"/>
      <c r="M3070" s="2"/>
    </row>
    <row r="3071" spans="6:13" ht="12.75" hidden="1">
      <c r="F3071" s="55"/>
      <c r="G3071" s="55"/>
      <c r="M3071" s="2"/>
    </row>
    <row r="3072" spans="6:13" ht="12.75" hidden="1">
      <c r="F3072" s="55"/>
      <c r="G3072" s="55"/>
      <c r="M3072" s="2"/>
    </row>
    <row r="3073" spans="6:13" ht="12.75" hidden="1">
      <c r="F3073" s="55"/>
      <c r="G3073" s="55"/>
      <c r="M3073" s="2"/>
    </row>
    <row r="3074" spans="6:13" ht="12.75" hidden="1">
      <c r="F3074" s="55"/>
      <c r="G3074" s="55"/>
      <c r="M3074" s="2"/>
    </row>
    <row r="3075" spans="6:13" ht="12.75" hidden="1">
      <c r="F3075" s="55"/>
      <c r="G3075" s="55"/>
      <c r="M3075" s="2"/>
    </row>
    <row r="3076" spans="6:13" ht="12.75" hidden="1">
      <c r="F3076" s="55"/>
      <c r="G3076" s="55"/>
      <c r="M3076" s="2"/>
    </row>
    <row r="3077" spans="6:13" ht="12.75" hidden="1">
      <c r="F3077" s="55"/>
      <c r="G3077" s="55"/>
      <c r="M3077" s="2"/>
    </row>
    <row r="3078" spans="6:13" ht="12.75" hidden="1">
      <c r="F3078" s="55"/>
      <c r="G3078" s="55"/>
      <c r="M3078" s="2"/>
    </row>
    <row r="3079" spans="6:13" ht="12.75" hidden="1">
      <c r="F3079" s="55"/>
      <c r="G3079" s="55"/>
      <c r="M3079" s="2"/>
    </row>
    <row r="3080" spans="6:13" ht="12.75" hidden="1">
      <c r="F3080" s="55"/>
      <c r="G3080" s="55"/>
      <c r="M3080" s="2"/>
    </row>
    <row r="3081" spans="6:13" ht="12.75" hidden="1">
      <c r="F3081" s="55"/>
      <c r="G3081" s="55"/>
      <c r="M3081" s="2"/>
    </row>
    <row r="3082" spans="6:13" ht="12.75" hidden="1">
      <c r="F3082" s="55"/>
      <c r="G3082" s="55"/>
      <c r="M3082" s="2"/>
    </row>
    <row r="3083" spans="6:13" ht="12.75" hidden="1">
      <c r="F3083" s="55"/>
      <c r="G3083" s="55"/>
      <c r="M3083" s="2"/>
    </row>
    <row r="3084" spans="6:13" ht="12.75" hidden="1">
      <c r="F3084" s="55"/>
      <c r="G3084" s="55"/>
      <c r="M3084" s="2"/>
    </row>
    <row r="3085" spans="6:13" ht="12.75" hidden="1">
      <c r="F3085" s="55"/>
      <c r="G3085" s="55"/>
      <c r="M3085" s="2"/>
    </row>
    <row r="3086" spans="6:13" ht="12.75" hidden="1">
      <c r="F3086" s="55"/>
      <c r="G3086" s="55"/>
      <c r="M3086" s="2"/>
    </row>
    <row r="3087" spans="6:13" ht="12.75" hidden="1">
      <c r="F3087" s="55"/>
      <c r="G3087" s="55"/>
      <c r="M3087" s="2"/>
    </row>
    <row r="3088" spans="6:13" ht="12.75" hidden="1">
      <c r="F3088" s="55"/>
      <c r="G3088" s="55"/>
      <c r="M3088" s="2"/>
    </row>
    <row r="3089" spans="6:13" ht="12.75">
      <c r="F3089" s="55"/>
      <c r="G3089" s="55"/>
      <c r="M3089" s="2"/>
    </row>
    <row r="3090" spans="6:13" ht="12.75" hidden="1">
      <c r="F3090" s="55"/>
      <c r="G3090" s="55"/>
      <c r="M3090" s="2">
        <v>500</v>
      </c>
    </row>
    <row r="3091" spans="6:13" ht="12.75" hidden="1">
      <c r="F3091" s="55"/>
      <c r="G3091" s="55"/>
      <c r="M3091" s="2">
        <v>500</v>
      </c>
    </row>
    <row r="3092" spans="6:13" ht="12.75" hidden="1">
      <c r="F3092" s="55"/>
      <c r="G3092" s="55"/>
      <c r="M3092" s="2">
        <v>500</v>
      </c>
    </row>
    <row r="3093" spans="6:13" ht="12.75" hidden="1">
      <c r="F3093" s="55"/>
      <c r="G3093" s="55"/>
      <c r="M3093" s="2">
        <v>500</v>
      </c>
    </row>
    <row r="3094" spans="6:13" ht="12.75" hidden="1">
      <c r="F3094" s="55"/>
      <c r="G3094" s="55"/>
      <c r="M3094" s="2">
        <v>500</v>
      </c>
    </row>
    <row r="3095" spans="6:13" ht="12.75" hidden="1">
      <c r="F3095" s="55"/>
      <c r="G3095" s="55"/>
      <c r="M3095" s="2">
        <v>500</v>
      </c>
    </row>
    <row r="3096" spans="6:13" ht="12.75" hidden="1">
      <c r="F3096" s="55"/>
      <c r="G3096" s="55"/>
      <c r="M3096" s="2">
        <v>500</v>
      </c>
    </row>
    <row r="3097" spans="6:13" ht="12.75" hidden="1">
      <c r="F3097" s="55"/>
      <c r="G3097" s="55"/>
      <c r="M3097" s="2">
        <v>500</v>
      </c>
    </row>
    <row r="3098" spans="6:13" ht="12.75" hidden="1">
      <c r="F3098" s="55"/>
      <c r="G3098" s="55"/>
      <c r="M3098" s="2">
        <v>500</v>
      </c>
    </row>
    <row r="3099" spans="6:13" ht="12.75" hidden="1">
      <c r="F3099" s="55"/>
      <c r="G3099" s="55"/>
      <c r="M3099" s="2">
        <v>500</v>
      </c>
    </row>
    <row r="3100" spans="6:13" ht="12.75" hidden="1">
      <c r="F3100" s="55"/>
      <c r="G3100" s="55"/>
      <c r="M3100" s="2">
        <v>500</v>
      </c>
    </row>
    <row r="3101" spans="6:13" ht="12.75" hidden="1">
      <c r="F3101" s="55"/>
      <c r="G3101" s="55"/>
      <c r="M3101" s="2">
        <v>500</v>
      </c>
    </row>
    <row r="3102" spans="6:13" ht="12.75" hidden="1">
      <c r="F3102" s="55"/>
      <c r="G3102" s="55"/>
      <c r="M3102" s="2">
        <v>500</v>
      </c>
    </row>
    <row r="3103" spans="6:13" ht="12.75" hidden="1">
      <c r="F3103" s="55"/>
      <c r="G3103" s="55"/>
      <c r="M3103" s="2">
        <v>500</v>
      </c>
    </row>
    <row r="3104" spans="1:13" s="299" customFormat="1" ht="12.75">
      <c r="A3104" s="294"/>
      <c r="B3104" s="295">
        <v>-6784493</v>
      </c>
      <c r="C3104" s="296" t="s">
        <v>1079</v>
      </c>
      <c r="D3104" s="294" t="s">
        <v>1091</v>
      </c>
      <c r="E3104" s="294"/>
      <c r="F3104" s="297"/>
      <c r="G3104" s="297"/>
      <c r="H3104" s="295">
        <f aca="true" t="shared" si="214" ref="H3104:H3109">H3088-B3104</f>
        <v>6784493</v>
      </c>
      <c r="I3104" s="298">
        <f aca="true" t="shared" si="215" ref="I3104:I3109">+B3104/M3104</f>
        <v>-13568.986</v>
      </c>
      <c r="K3104" s="288"/>
      <c r="L3104" s="289"/>
      <c r="M3104" s="2">
        <v>500</v>
      </c>
    </row>
    <row r="3105" spans="1:13" s="299" customFormat="1" ht="12.75">
      <c r="A3105" s="294"/>
      <c r="B3105" s="295">
        <v>0</v>
      </c>
      <c r="C3105" s="296" t="s">
        <v>1079</v>
      </c>
      <c r="D3105" s="294" t="s">
        <v>1090</v>
      </c>
      <c r="E3105" s="294"/>
      <c r="F3105" s="297"/>
      <c r="G3105" s="297"/>
      <c r="H3105" s="295">
        <f t="shared" si="214"/>
        <v>0</v>
      </c>
      <c r="I3105" s="298">
        <f t="shared" si="215"/>
        <v>0</v>
      </c>
      <c r="K3105" s="288"/>
      <c r="L3105" s="289"/>
      <c r="M3105" s="2">
        <v>490</v>
      </c>
    </row>
    <row r="3106" spans="1:13" s="299" customFormat="1" ht="12.75">
      <c r="A3106" s="294"/>
      <c r="B3106" s="295">
        <v>5946571</v>
      </c>
      <c r="C3106" s="296" t="s">
        <v>1079</v>
      </c>
      <c r="D3106" s="294" t="s">
        <v>1092</v>
      </c>
      <c r="E3106" s="294"/>
      <c r="F3106" s="297"/>
      <c r="G3106" s="297"/>
      <c r="H3106" s="295">
        <f t="shared" si="214"/>
        <v>-5946571</v>
      </c>
      <c r="I3106" s="298">
        <f t="shared" si="215"/>
        <v>12086.526422764227</v>
      </c>
      <c r="K3106" s="288"/>
      <c r="L3106" s="289"/>
      <c r="M3106" s="68">
        <v>492</v>
      </c>
    </row>
    <row r="3107" spans="1:13" s="299" customFormat="1" ht="12.75">
      <c r="A3107" s="294"/>
      <c r="B3107" s="295">
        <v>0</v>
      </c>
      <c r="C3107" s="296" t="s">
        <v>1079</v>
      </c>
      <c r="D3107" s="294" t="s">
        <v>1088</v>
      </c>
      <c r="E3107" s="294"/>
      <c r="F3107" s="297"/>
      <c r="G3107" s="297"/>
      <c r="H3107" s="295">
        <f t="shared" si="214"/>
        <v>0</v>
      </c>
      <c r="I3107" s="298">
        <f t="shared" si="215"/>
        <v>0</v>
      </c>
      <c r="K3107" s="288"/>
      <c r="L3107" s="289"/>
      <c r="M3107" s="68">
        <v>504</v>
      </c>
    </row>
    <row r="3108" spans="1:13" s="299" customFormat="1" ht="12.75">
      <c r="A3108" s="294"/>
      <c r="B3108" s="295">
        <f>+B2555</f>
        <v>332800</v>
      </c>
      <c r="C3108" s="296" t="s">
        <v>1079</v>
      </c>
      <c r="D3108" s="294" t="s">
        <v>1172</v>
      </c>
      <c r="E3108" s="294"/>
      <c r="F3108" s="297"/>
      <c r="G3108" s="297"/>
      <c r="H3108" s="295">
        <f t="shared" si="214"/>
        <v>-332800</v>
      </c>
      <c r="I3108" s="298">
        <f t="shared" si="215"/>
        <v>660.3174603174604</v>
      </c>
      <c r="K3108" s="288"/>
      <c r="L3108" s="289"/>
      <c r="M3108" s="68">
        <v>504</v>
      </c>
    </row>
    <row r="3109" spans="1:13" s="304" customFormat="1" ht="12.75">
      <c r="A3109" s="300"/>
      <c r="B3109" s="301">
        <f>SUM(B3104:B3108)</f>
        <v>-505122</v>
      </c>
      <c r="C3109" s="300" t="s">
        <v>1079</v>
      </c>
      <c r="D3109" s="300" t="s">
        <v>1173</v>
      </c>
      <c r="E3109" s="300"/>
      <c r="F3109" s="302"/>
      <c r="G3109" s="302"/>
      <c r="H3109" s="301">
        <f t="shared" si="214"/>
        <v>505122</v>
      </c>
      <c r="I3109" s="303">
        <f t="shared" si="215"/>
        <v>-1002.2261904761905</v>
      </c>
      <c r="K3109" s="293"/>
      <c r="L3109" s="293"/>
      <c r="M3109" s="45">
        <v>504</v>
      </c>
    </row>
    <row r="3110" spans="2:13" ht="12.75">
      <c r="B3110" s="52"/>
      <c r="F3110" s="150"/>
      <c r="G3110" s="55"/>
      <c r="M3110" s="2"/>
    </row>
    <row r="3111" spans="1:13" s="289" customFormat="1" ht="12.75" hidden="1">
      <c r="A3111" s="284"/>
      <c r="B3111" s="285"/>
      <c r="C3111" s="284"/>
      <c r="D3111" s="284"/>
      <c r="E3111" s="284"/>
      <c r="F3111" s="286"/>
      <c r="G3111" s="286"/>
      <c r="H3111" s="285"/>
      <c r="I3111" s="269"/>
      <c r="K3111" s="68"/>
      <c r="L3111" s="13"/>
      <c r="M3111" s="2"/>
    </row>
    <row r="3112" spans="1:13" s="289" customFormat="1" ht="12.75" hidden="1">
      <c r="A3112" s="284"/>
      <c r="B3112" s="285"/>
      <c r="C3112" s="284"/>
      <c r="D3112" s="284"/>
      <c r="E3112" s="284"/>
      <c r="F3112" s="286"/>
      <c r="G3112" s="286"/>
      <c r="H3112" s="285"/>
      <c r="I3112" s="269"/>
      <c r="K3112" s="68"/>
      <c r="L3112" s="13"/>
      <c r="M3112" s="2"/>
    </row>
    <row r="3113" spans="1:13" ht="12.75" hidden="1">
      <c r="A3113" s="10"/>
      <c r="B3113" s="69"/>
      <c r="F3113" s="55"/>
      <c r="G3113" s="55"/>
      <c r="H3113" s="285"/>
      <c r="I3113" s="20" t="e">
        <f aca="true" t="shared" si="216" ref="I3113:I3176">+B3113/M3113</f>
        <v>#DIV/0!</v>
      </c>
      <c r="M3113" s="2"/>
    </row>
    <row r="3114" spans="1:13" ht="12.75" hidden="1">
      <c r="A3114" s="10"/>
      <c r="B3114" s="69"/>
      <c r="F3114" s="55"/>
      <c r="G3114" s="55"/>
      <c r="H3114" s="285"/>
      <c r="I3114" s="20" t="e">
        <f t="shared" si="216"/>
        <v>#DIV/0!</v>
      </c>
      <c r="M3114" s="2"/>
    </row>
    <row r="3115" spans="1:13" ht="12.75" hidden="1">
      <c r="A3115" s="10"/>
      <c r="B3115" s="69"/>
      <c r="F3115" s="55"/>
      <c r="G3115" s="55"/>
      <c r="H3115" s="5">
        <f aca="true" t="shared" si="217" ref="H3115:H3178">H3114-B3115</f>
        <v>0</v>
      </c>
      <c r="I3115" s="20" t="e">
        <f t="shared" si="216"/>
        <v>#DIV/0!</v>
      </c>
      <c r="M3115" s="2"/>
    </row>
    <row r="3116" spans="1:13" ht="12.75" hidden="1">
      <c r="A3116" s="10"/>
      <c r="B3116" s="69"/>
      <c r="F3116" s="55"/>
      <c r="G3116" s="55"/>
      <c r="H3116" s="5">
        <f t="shared" si="217"/>
        <v>0</v>
      </c>
      <c r="I3116" s="20" t="e">
        <f t="shared" si="216"/>
        <v>#DIV/0!</v>
      </c>
      <c r="M3116" s="2"/>
    </row>
    <row r="3117" spans="1:13" ht="12.75" hidden="1">
      <c r="A3117" s="10"/>
      <c r="B3117" s="69"/>
      <c r="F3117" s="55"/>
      <c r="G3117" s="55"/>
      <c r="H3117" s="5">
        <f t="shared" si="217"/>
        <v>0</v>
      </c>
      <c r="I3117" s="20" t="e">
        <f t="shared" si="216"/>
        <v>#DIV/0!</v>
      </c>
      <c r="M3117" s="2"/>
    </row>
    <row r="3118" spans="1:13" ht="12.75" hidden="1">
      <c r="A3118" s="10"/>
      <c r="B3118" s="69"/>
      <c r="F3118" s="55"/>
      <c r="G3118" s="55"/>
      <c r="H3118" s="5">
        <f t="shared" si="217"/>
        <v>0</v>
      </c>
      <c r="I3118" s="20" t="e">
        <f t="shared" si="216"/>
        <v>#DIV/0!</v>
      </c>
      <c r="M3118" s="2"/>
    </row>
    <row r="3119" spans="1:13" ht="12.75" hidden="1">
      <c r="A3119" s="10"/>
      <c r="B3119" s="69"/>
      <c r="F3119" s="55"/>
      <c r="G3119" s="55"/>
      <c r="H3119" s="5">
        <f t="shared" si="217"/>
        <v>0</v>
      </c>
      <c r="I3119" s="20" t="e">
        <f t="shared" si="216"/>
        <v>#DIV/0!</v>
      </c>
      <c r="M3119" s="2"/>
    </row>
    <row r="3120" spans="1:13" ht="12.75" hidden="1">
      <c r="A3120" s="10"/>
      <c r="B3120" s="69"/>
      <c r="F3120" s="55"/>
      <c r="G3120" s="55"/>
      <c r="H3120" s="5">
        <f t="shared" si="217"/>
        <v>0</v>
      </c>
      <c r="I3120" s="20" t="e">
        <f t="shared" si="216"/>
        <v>#DIV/0!</v>
      </c>
      <c r="M3120" s="2"/>
    </row>
    <row r="3121" spans="1:13" ht="12.75" hidden="1">
      <c r="A3121" s="10"/>
      <c r="B3121" s="69"/>
      <c r="F3121" s="55"/>
      <c r="G3121" s="55"/>
      <c r="H3121" s="5">
        <f t="shared" si="217"/>
        <v>0</v>
      </c>
      <c r="I3121" s="20" t="e">
        <f t="shared" si="216"/>
        <v>#DIV/0!</v>
      </c>
      <c r="M3121" s="2"/>
    </row>
    <row r="3122" spans="1:13" ht="12.75" hidden="1">
      <c r="A3122" s="10"/>
      <c r="B3122" s="69"/>
      <c r="F3122" s="55"/>
      <c r="G3122" s="55"/>
      <c r="H3122" s="5">
        <f t="shared" si="217"/>
        <v>0</v>
      </c>
      <c r="I3122" s="20" t="e">
        <f t="shared" si="216"/>
        <v>#DIV/0!</v>
      </c>
      <c r="M3122" s="2"/>
    </row>
    <row r="3123" spans="1:13" ht="12.75" hidden="1">
      <c r="A3123" s="10"/>
      <c r="B3123" s="69"/>
      <c r="F3123" s="55"/>
      <c r="G3123" s="55"/>
      <c r="H3123" s="5">
        <f t="shared" si="217"/>
        <v>0</v>
      </c>
      <c r="I3123" s="20" t="e">
        <f t="shared" si="216"/>
        <v>#DIV/0!</v>
      </c>
      <c r="M3123" s="2"/>
    </row>
    <row r="3124" spans="1:13" ht="12.75" hidden="1">
      <c r="A3124" s="10"/>
      <c r="B3124" s="69"/>
      <c r="F3124" s="55"/>
      <c r="G3124" s="55"/>
      <c r="H3124" s="5">
        <f t="shared" si="217"/>
        <v>0</v>
      </c>
      <c r="I3124" s="20" t="e">
        <f t="shared" si="216"/>
        <v>#DIV/0!</v>
      </c>
      <c r="M3124" s="2"/>
    </row>
    <row r="3125" spans="1:13" ht="12.75" hidden="1">
      <c r="A3125" s="10"/>
      <c r="B3125" s="69"/>
      <c r="F3125" s="55"/>
      <c r="G3125" s="55"/>
      <c r="H3125" s="5">
        <f t="shared" si="217"/>
        <v>0</v>
      </c>
      <c r="I3125" s="20" t="e">
        <f t="shared" si="216"/>
        <v>#DIV/0!</v>
      </c>
      <c r="M3125" s="2"/>
    </row>
    <row r="3126" spans="1:13" ht="12.75" hidden="1">
      <c r="A3126" s="10"/>
      <c r="B3126" s="69"/>
      <c r="F3126" s="55"/>
      <c r="G3126" s="55"/>
      <c r="H3126" s="5">
        <f t="shared" si="217"/>
        <v>0</v>
      </c>
      <c r="I3126" s="20" t="e">
        <f t="shared" si="216"/>
        <v>#DIV/0!</v>
      </c>
      <c r="M3126" s="2"/>
    </row>
    <row r="3127" spans="1:13" ht="12.75" hidden="1">
      <c r="A3127" s="10"/>
      <c r="F3127" s="55"/>
      <c r="G3127" s="55"/>
      <c r="H3127" s="5">
        <f t="shared" si="217"/>
        <v>0</v>
      </c>
      <c r="I3127" s="20" t="e">
        <f t="shared" si="216"/>
        <v>#DIV/0!</v>
      </c>
      <c r="M3127" s="2"/>
    </row>
    <row r="3128" spans="1:13" ht="12.75" hidden="1">
      <c r="A3128" s="10"/>
      <c r="B3128" s="90"/>
      <c r="F3128" s="55"/>
      <c r="G3128" s="55"/>
      <c r="H3128" s="5">
        <f t="shared" si="217"/>
        <v>0</v>
      </c>
      <c r="I3128" s="20" t="e">
        <f t="shared" si="216"/>
        <v>#DIV/0!</v>
      </c>
      <c r="M3128" s="2"/>
    </row>
    <row r="3129" spans="1:13" ht="12.75" hidden="1">
      <c r="A3129" s="10"/>
      <c r="F3129" s="55"/>
      <c r="G3129" s="55"/>
      <c r="H3129" s="5">
        <f t="shared" si="217"/>
        <v>0</v>
      </c>
      <c r="I3129" s="20" t="e">
        <f t="shared" si="216"/>
        <v>#DIV/0!</v>
      </c>
      <c r="M3129" s="2"/>
    </row>
    <row r="3130" spans="1:13" ht="12.75" hidden="1">
      <c r="A3130" s="10"/>
      <c r="F3130" s="55"/>
      <c r="G3130" s="55"/>
      <c r="H3130" s="5">
        <f t="shared" si="217"/>
        <v>0</v>
      </c>
      <c r="I3130" s="20" t="e">
        <f t="shared" si="216"/>
        <v>#DIV/0!</v>
      </c>
      <c r="M3130" s="2"/>
    </row>
    <row r="3131" spans="1:13" ht="12.75" hidden="1">
      <c r="A3131" s="10"/>
      <c r="F3131" s="55"/>
      <c r="G3131" s="55"/>
      <c r="H3131" s="5">
        <f t="shared" si="217"/>
        <v>0</v>
      </c>
      <c r="I3131" s="20" t="e">
        <f t="shared" si="216"/>
        <v>#DIV/0!</v>
      </c>
      <c r="M3131" s="2"/>
    </row>
    <row r="3132" spans="1:13" ht="12.75" hidden="1">
      <c r="A3132" s="10"/>
      <c r="F3132" s="55"/>
      <c r="G3132" s="55"/>
      <c r="H3132" s="5">
        <f t="shared" si="217"/>
        <v>0</v>
      </c>
      <c r="I3132" s="20" t="e">
        <f t="shared" si="216"/>
        <v>#DIV/0!</v>
      </c>
      <c r="M3132" s="2"/>
    </row>
    <row r="3133" spans="1:13" ht="12.75" hidden="1">
      <c r="A3133" s="10"/>
      <c r="F3133" s="55"/>
      <c r="G3133" s="55"/>
      <c r="H3133" s="5">
        <f t="shared" si="217"/>
        <v>0</v>
      </c>
      <c r="I3133" s="20" t="e">
        <f t="shared" si="216"/>
        <v>#DIV/0!</v>
      </c>
      <c r="M3133" s="2"/>
    </row>
    <row r="3134" spans="1:13" ht="12.75" hidden="1">
      <c r="A3134" s="10"/>
      <c r="F3134" s="55"/>
      <c r="G3134" s="55"/>
      <c r="H3134" s="5">
        <f t="shared" si="217"/>
        <v>0</v>
      </c>
      <c r="I3134" s="20" t="e">
        <f t="shared" si="216"/>
        <v>#DIV/0!</v>
      </c>
      <c r="M3134" s="2"/>
    </row>
    <row r="3135" spans="1:13" ht="12.75" hidden="1">
      <c r="A3135" s="10"/>
      <c r="F3135" s="55"/>
      <c r="G3135" s="55"/>
      <c r="H3135" s="5">
        <f t="shared" si="217"/>
        <v>0</v>
      </c>
      <c r="I3135" s="20" t="e">
        <f t="shared" si="216"/>
        <v>#DIV/0!</v>
      </c>
      <c r="M3135" s="2"/>
    </row>
    <row r="3136" spans="1:13" ht="12.75" hidden="1">
      <c r="A3136" s="10"/>
      <c r="F3136" s="55"/>
      <c r="G3136" s="55"/>
      <c r="H3136" s="5">
        <f t="shared" si="217"/>
        <v>0</v>
      </c>
      <c r="I3136" s="20" t="e">
        <f t="shared" si="216"/>
        <v>#DIV/0!</v>
      </c>
      <c r="M3136" s="2"/>
    </row>
    <row r="3137" spans="1:13" ht="12.75" hidden="1">
      <c r="A3137" s="10"/>
      <c r="F3137" s="55"/>
      <c r="G3137" s="55"/>
      <c r="H3137" s="5">
        <f t="shared" si="217"/>
        <v>0</v>
      </c>
      <c r="I3137" s="20" t="e">
        <f t="shared" si="216"/>
        <v>#DIV/0!</v>
      </c>
      <c r="M3137" s="2"/>
    </row>
    <row r="3138" spans="1:13" ht="12.75" hidden="1">
      <c r="A3138" s="10"/>
      <c r="F3138" s="55"/>
      <c r="G3138" s="55"/>
      <c r="H3138" s="5">
        <f t="shared" si="217"/>
        <v>0</v>
      </c>
      <c r="I3138" s="20" t="e">
        <f t="shared" si="216"/>
        <v>#DIV/0!</v>
      </c>
      <c r="M3138" s="2"/>
    </row>
    <row r="3139" spans="1:13" ht="12.75" hidden="1">
      <c r="A3139" s="10"/>
      <c r="F3139" s="55"/>
      <c r="G3139" s="55"/>
      <c r="H3139" s="5">
        <f t="shared" si="217"/>
        <v>0</v>
      </c>
      <c r="I3139" s="20" t="e">
        <f t="shared" si="216"/>
        <v>#DIV/0!</v>
      </c>
      <c r="M3139" s="2"/>
    </row>
    <row r="3140" spans="1:13" ht="12.75" hidden="1">
      <c r="A3140" s="10"/>
      <c r="F3140" s="55"/>
      <c r="G3140" s="55"/>
      <c r="H3140" s="5">
        <f t="shared" si="217"/>
        <v>0</v>
      </c>
      <c r="I3140" s="20" t="e">
        <f t="shared" si="216"/>
        <v>#DIV/0!</v>
      </c>
      <c r="M3140" s="2"/>
    </row>
    <row r="3141" spans="1:13" ht="12.75" hidden="1">
      <c r="A3141" s="10"/>
      <c r="F3141" s="55"/>
      <c r="G3141" s="55"/>
      <c r="H3141" s="5">
        <f t="shared" si="217"/>
        <v>0</v>
      </c>
      <c r="I3141" s="20" t="e">
        <f t="shared" si="216"/>
        <v>#DIV/0!</v>
      </c>
      <c r="M3141" s="2"/>
    </row>
    <row r="3142" spans="1:13" ht="12.75" hidden="1">
      <c r="A3142" s="10"/>
      <c r="F3142" s="55"/>
      <c r="G3142" s="55"/>
      <c r="H3142" s="5">
        <f t="shared" si="217"/>
        <v>0</v>
      </c>
      <c r="I3142" s="20" t="e">
        <f t="shared" si="216"/>
        <v>#DIV/0!</v>
      </c>
      <c r="M3142" s="2"/>
    </row>
    <row r="3143" spans="1:13" ht="12.75" hidden="1">
      <c r="A3143" s="10"/>
      <c r="F3143" s="55"/>
      <c r="G3143" s="55"/>
      <c r="H3143" s="5">
        <f t="shared" si="217"/>
        <v>0</v>
      </c>
      <c r="I3143" s="20" t="e">
        <f t="shared" si="216"/>
        <v>#DIV/0!</v>
      </c>
      <c r="M3143" s="2"/>
    </row>
    <row r="3144" spans="1:13" ht="12.75" hidden="1">
      <c r="A3144" s="10"/>
      <c r="F3144" s="55"/>
      <c r="G3144" s="55"/>
      <c r="H3144" s="5">
        <f t="shared" si="217"/>
        <v>0</v>
      </c>
      <c r="I3144" s="20" t="e">
        <f t="shared" si="216"/>
        <v>#DIV/0!</v>
      </c>
      <c r="M3144" s="2"/>
    </row>
    <row r="3145" spans="1:13" ht="12.75" hidden="1">
      <c r="A3145" s="10"/>
      <c r="F3145" s="55"/>
      <c r="G3145" s="55"/>
      <c r="H3145" s="5">
        <f t="shared" si="217"/>
        <v>0</v>
      </c>
      <c r="I3145" s="20" t="e">
        <f t="shared" si="216"/>
        <v>#DIV/0!</v>
      </c>
      <c r="M3145" s="2"/>
    </row>
    <row r="3146" spans="1:13" ht="12.75" hidden="1">
      <c r="A3146" s="10"/>
      <c r="F3146" s="55"/>
      <c r="G3146" s="55"/>
      <c r="H3146" s="5">
        <f t="shared" si="217"/>
        <v>0</v>
      </c>
      <c r="I3146" s="20" t="e">
        <f t="shared" si="216"/>
        <v>#DIV/0!</v>
      </c>
      <c r="M3146" s="2"/>
    </row>
    <row r="3147" spans="1:13" ht="12.75" hidden="1">
      <c r="A3147" s="10"/>
      <c r="F3147" s="55"/>
      <c r="G3147" s="55"/>
      <c r="H3147" s="5">
        <f t="shared" si="217"/>
        <v>0</v>
      </c>
      <c r="I3147" s="20" t="e">
        <f t="shared" si="216"/>
        <v>#DIV/0!</v>
      </c>
      <c r="M3147" s="2"/>
    </row>
    <row r="3148" spans="1:13" ht="12.75" hidden="1">
      <c r="A3148" s="10"/>
      <c r="F3148" s="55"/>
      <c r="G3148" s="55"/>
      <c r="H3148" s="5">
        <f t="shared" si="217"/>
        <v>0</v>
      </c>
      <c r="I3148" s="20" t="e">
        <f t="shared" si="216"/>
        <v>#DIV/0!</v>
      </c>
      <c r="M3148" s="2"/>
    </row>
    <row r="3149" spans="1:13" ht="12.75" hidden="1">
      <c r="A3149" s="10"/>
      <c r="F3149" s="55"/>
      <c r="G3149" s="55"/>
      <c r="H3149" s="5">
        <f t="shared" si="217"/>
        <v>0</v>
      </c>
      <c r="I3149" s="20" t="e">
        <f t="shared" si="216"/>
        <v>#DIV/0!</v>
      </c>
      <c r="M3149" s="2"/>
    </row>
    <row r="3150" spans="1:13" ht="12.75" hidden="1">
      <c r="A3150" s="10"/>
      <c r="F3150" s="55"/>
      <c r="G3150" s="55"/>
      <c r="H3150" s="5">
        <f t="shared" si="217"/>
        <v>0</v>
      </c>
      <c r="I3150" s="20" t="e">
        <f t="shared" si="216"/>
        <v>#DIV/0!</v>
      </c>
      <c r="M3150" s="2"/>
    </row>
    <row r="3151" spans="1:13" ht="12.75" hidden="1">
      <c r="A3151" s="10"/>
      <c r="F3151" s="55"/>
      <c r="G3151" s="55"/>
      <c r="H3151" s="5">
        <f t="shared" si="217"/>
        <v>0</v>
      </c>
      <c r="I3151" s="20" t="e">
        <f t="shared" si="216"/>
        <v>#DIV/0!</v>
      </c>
      <c r="M3151" s="2"/>
    </row>
    <row r="3152" spans="1:13" ht="12.75" hidden="1">
      <c r="A3152" s="10"/>
      <c r="F3152" s="55"/>
      <c r="G3152" s="55"/>
      <c r="H3152" s="5">
        <f t="shared" si="217"/>
        <v>0</v>
      </c>
      <c r="I3152" s="20" t="e">
        <f t="shared" si="216"/>
        <v>#DIV/0!</v>
      </c>
      <c r="M3152" s="2"/>
    </row>
    <row r="3153" spans="1:13" ht="12.75" hidden="1">
      <c r="A3153" s="10"/>
      <c r="F3153" s="55"/>
      <c r="G3153" s="55"/>
      <c r="H3153" s="5">
        <f t="shared" si="217"/>
        <v>0</v>
      </c>
      <c r="I3153" s="20" t="e">
        <f t="shared" si="216"/>
        <v>#DIV/0!</v>
      </c>
      <c r="M3153" s="2"/>
    </row>
    <row r="3154" spans="1:13" ht="12.75" hidden="1">
      <c r="A3154" s="10"/>
      <c r="F3154" s="55"/>
      <c r="G3154" s="55"/>
      <c r="H3154" s="5">
        <f t="shared" si="217"/>
        <v>0</v>
      </c>
      <c r="I3154" s="20" t="e">
        <f t="shared" si="216"/>
        <v>#DIV/0!</v>
      </c>
      <c r="M3154" s="2"/>
    </row>
    <row r="3155" spans="1:13" ht="12.75" hidden="1">
      <c r="A3155" s="10"/>
      <c r="F3155" s="55"/>
      <c r="G3155" s="55"/>
      <c r="H3155" s="5">
        <f t="shared" si="217"/>
        <v>0</v>
      </c>
      <c r="I3155" s="20" t="e">
        <f t="shared" si="216"/>
        <v>#DIV/0!</v>
      </c>
      <c r="M3155" s="2"/>
    </row>
    <row r="3156" spans="1:13" ht="12.75" hidden="1">
      <c r="A3156" s="10"/>
      <c r="F3156" s="55"/>
      <c r="G3156" s="55"/>
      <c r="H3156" s="5">
        <f t="shared" si="217"/>
        <v>0</v>
      </c>
      <c r="I3156" s="20" t="e">
        <f t="shared" si="216"/>
        <v>#DIV/0!</v>
      </c>
      <c r="M3156" s="2"/>
    </row>
    <row r="3157" spans="1:13" ht="12.75" hidden="1">
      <c r="A3157" s="10"/>
      <c r="F3157" s="55"/>
      <c r="G3157" s="55"/>
      <c r="H3157" s="5">
        <f t="shared" si="217"/>
        <v>0</v>
      </c>
      <c r="I3157" s="20" t="e">
        <f t="shared" si="216"/>
        <v>#DIV/0!</v>
      </c>
      <c r="M3157" s="2"/>
    </row>
    <row r="3158" spans="1:13" ht="12.75" hidden="1">
      <c r="A3158" s="10"/>
      <c r="F3158" s="55"/>
      <c r="G3158" s="55"/>
      <c r="H3158" s="5">
        <f t="shared" si="217"/>
        <v>0</v>
      </c>
      <c r="I3158" s="20" t="e">
        <f t="shared" si="216"/>
        <v>#DIV/0!</v>
      </c>
      <c r="M3158" s="2"/>
    </row>
    <row r="3159" spans="1:13" ht="12.75" hidden="1">
      <c r="A3159" s="10"/>
      <c r="F3159" s="55"/>
      <c r="G3159" s="55"/>
      <c r="H3159" s="5">
        <f t="shared" si="217"/>
        <v>0</v>
      </c>
      <c r="I3159" s="20" t="e">
        <f t="shared" si="216"/>
        <v>#DIV/0!</v>
      </c>
      <c r="M3159" s="2"/>
    </row>
    <row r="3160" spans="1:13" ht="12.75" hidden="1">
      <c r="A3160" s="10"/>
      <c r="F3160" s="55"/>
      <c r="G3160" s="55"/>
      <c r="H3160" s="5">
        <f t="shared" si="217"/>
        <v>0</v>
      </c>
      <c r="I3160" s="20" t="e">
        <f t="shared" si="216"/>
        <v>#DIV/0!</v>
      </c>
      <c r="M3160" s="2"/>
    </row>
    <row r="3161" spans="1:13" ht="12.75" hidden="1">
      <c r="A3161" s="10"/>
      <c r="F3161" s="55"/>
      <c r="G3161" s="55"/>
      <c r="H3161" s="5">
        <f t="shared" si="217"/>
        <v>0</v>
      </c>
      <c r="I3161" s="20" t="e">
        <f t="shared" si="216"/>
        <v>#DIV/0!</v>
      </c>
      <c r="M3161" s="2"/>
    </row>
    <row r="3162" spans="1:13" ht="12.75" hidden="1">
      <c r="A3162" s="10"/>
      <c r="F3162" s="55"/>
      <c r="G3162" s="55"/>
      <c r="H3162" s="5">
        <f t="shared" si="217"/>
        <v>0</v>
      </c>
      <c r="I3162" s="20" t="e">
        <f t="shared" si="216"/>
        <v>#DIV/0!</v>
      </c>
      <c r="M3162" s="2"/>
    </row>
    <row r="3163" spans="1:13" ht="12.75" hidden="1">
      <c r="A3163" s="10"/>
      <c r="F3163" s="55"/>
      <c r="G3163" s="55"/>
      <c r="H3163" s="5">
        <f t="shared" si="217"/>
        <v>0</v>
      </c>
      <c r="I3163" s="20" t="e">
        <f t="shared" si="216"/>
        <v>#DIV/0!</v>
      </c>
      <c r="M3163" s="2"/>
    </row>
    <row r="3164" spans="1:13" ht="12.75" hidden="1">
      <c r="A3164" s="10"/>
      <c r="F3164" s="55"/>
      <c r="G3164" s="55"/>
      <c r="H3164" s="5">
        <f t="shared" si="217"/>
        <v>0</v>
      </c>
      <c r="I3164" s="20" t="e">
        <f t="shared" si="216"/>
        <v>#DIV/0!</v>
      </c>
      <c r="M3164" s="2"/>
    </row>
    <row r="3165" spans="1:13" ht="12.75" hidden="1">
      <c r="A3165" s="10"/>
      <c r="F3165" s="55"/>
      <c r="G3165" s="55"/>
      <c r="H3165" s="5">
        <f t="shared" si="217"/>
        <v>0</v>
      </c>
      <c r="I3165" s="20" t="e">
        <f t="shared" si="216"/>
        <v>#DIV/0!</v>
      </c>
      <c r="M3165" s="2"/>
    </row>
    <row r="3166" spans="1:13" ht="12.75" hidden="1">
      <c r="A3166" s="10"/>
      <c r="F3166" s="55"/>
      <c r="G3166" s="55"/>
      <c r="H3166" s="5">
        <f t="shared" si="217"/>
        <v>0</v>
      </c>
      <c r="I3166" s="20" t="e">
        <f t="shared" si="216"/>
        <v>#DIV/0!</v>
      </c>
      <c r="M3166" s="2"/>
    </row>
    <row r="3167" spans="1:13" ht="12.75" hidden="1">
      <c r="A3167" s="10"/>
      <c r="F3167" s="55"/>
      <c r="G3167" s="55"/>
      <c r="H3167" s="5">
        <f t="shared" si="217"/>
        <v>0</v>
      </c>
      <c r="I3167" s="20" t="e">
        <f t="shared" si="216"/>
        <v>#DIV/0!</v>
      </c>
      <c r="M3167" s="2"/>
    </row>
    <row r="3168" spans="1:13" ht="12.75" hidden="1">
      <c r="A3168" s="10"/>
      <c r="F3168" s="55"/>
      <c r="G3168" s="55"/>
      <c r="H3168" s="5">
        <f t="shared" si="217"/>
        <v>0</v>
      </c>
      <c r="I3168" s="20" t="e">
        <f t="shared" si="216"/>
        <v>#DIV/0!</v>
      </c>
      <c r="M3168" s="2"/>
    </row>
    <row r="3169" spans="1:13" ht="12.75" hidden="1">
      <c r="A3169" s="10"/>
      <c r="F3169" s="55"/>
      <c r="G3169" s="55"/>
      <c r="H3169" s="5">
        <f t="shared" si="217"/>
        <v>0</v>
      </c>
      <c r="I3169" s="20" t="e">
        <f t="shared" si="216"/>
        <v>#DIV/0!</v>
      </c>
      <c r="M3169" s="2"/>
    </row>
    <row r="3170" spans="1:13" ht="12.75" hidden="1">
      <c r="A3170" s="10"/>
      <c r="F3170" s="55"/>
      <c r="G3170" s="55"/>
      <c r="H3170" s="5">
        <f t="shared" si="217"/>
        <v>0</v>
      </c>
      <c r="I3170" s="20" t="e">
        <f t="shared" si="216"/>
        <v>#DIV/0!</v>
      </c>
      <c r="M3170" s="2"/>
    </row>
    <row r="3171" spans="1:13" ht="12.75" hidden="1">
      <c r="A3171" s="10"/>
      <c r="F3171" s="55"/>
      <c r="G3171" s="55"/>
      <c r="H3171" s="5">
        <f t="shared" si="217"/>
        <v>0</v>
      </c>
      <c r="I3171" s="20" t="e">
        <f t="shared" si="216"/>
        <v>#DIV/0!</v>
      </c>
      <c r="M3171" s="2"/>
    </row>
    <row r="3172" spans="1:13" ht="12.75" hidden="1">
      <c r="A3172" s="10"/>
      <c r="F3172" s="55"/>
      <c r="G3172" s="55"/>
      <c r="H3172" s="5">
        <f t="shared" si="217"/>
        <v>0</v>
      </c>
      <c r="I3172" s="20" t="e">
        <f t="shared" si="216"/>
        <v>#DIV/0!</v>
      </c>
      <c r="M3172" s="2"/>
    </row>
    <row r="3173" spans="1:13" ht="12.75" hidden="1">
      <c r="A3173" s="10"/>
      <c r="F3173" s="55"/>
      <c r="G3173" s="55"/>
      <c r="H3173" s="5">
        <f t="shared" si="217"/>
        <v>0</v>
      </c>
      <c r="I3173" s="20" t="e">
        <f t="shared" si="216"/>
        <v>#DIV/0!</v>
      </c>
      <c r="M3173" s="2"/>
    </row>
    <row r="3174" spans="1:13" ht="12.75" hidden="1">
      <c r="A3174" s="10"/>
      <c r="F3174" s="55"/>
      <c r="G3174" s="55"/>
      <c r="H3174" s="5">
        <f t="shared" si="217"/>
        <v>0</v>
      </c>
      <c r="I3174" s="20" t="e">
        <f t="shared" si="216"/>
        <v>#DIV/0!</v>
      </c>
      <c r="M3174" s="2"/>
    </row>
    <row r="3175" spans="1:13" ht="12.75" hidden="1">
      <c r="A3175" s="10"/>
      <c r="F3175" s="55"/>
      <c r="G3175" s="55"/>
      <c r="H3175" s="5">
        <f t="shared" si="217"/>
        <v>0</v>
      </c>
      <c r="I3175" s="20" t="e">
        <f t="shared" si="216"/>
        <v>#DIV/0!</v>
      </c>
      <c r="M3175" s="2"/>
    </row>
    <row r="3176" spans="1:13" ht="12.75" hidden="1">
      <c r="A3176" s="10"/>
      <c r="F3176" s="55"/>
      <c r="G3176" s="55"/>
      <c r="H3176" s="5">
        <f t="shared" si="217"/>
        <v>0</v>
      </c>
      <c r="I3176" s="20" t="e">
        <f t="shared" si="216"/>
        <v>#DIV/0!</v>
      </c>
      <c r="M3176" s="2"/>
    </row>
    <row r="3177" spans="1:13" ht="12.75" hidden="1">
      <c r="A3177" s="10"/>
      <c r="F3177" s="55"/>
      <c r="G3177" s="55"/>
      <c r="H3177" s="5">
        <f t="shared" si="217"/>
        <v>0</v>
      </c>
      <c r="I3177" s="20" t="e">
        <f aca="true" t="shared" si="218" ref="I3177:I3240">+B3177/M3177</f>
        <v>#DIV/0!</v>
      </c>
      <c r="M3177" s="2"/>
    </row>
    <row r="3178" spans="1:13" ht="12.75" hidden="1">
      <c r="A3178" s="10"/>
      <c r="F3178" s="55"/>
      <c r="G3178" s="55"/>
      <c r="H3178" s="5">
        <f t="shared" si="217"/>
        <v>0</v>
      </c>
      <c r="I3178" s="20" t="e">
        <f t="shared" si="218"/>
        <v>#DIV/0!</v>
      </c>
      <c r="M3178" s="2"/>
    </row>
    <row r="3179" spans="1:13" ht="12.75" hidden="1">
      <c r="A3179" s="10"/>
      <c r="F3179" s="55"/>
      <c r="G3179" s="55"/>
      <c r="H3179" s="5">
        <f aca="true" t="shared" si="219" ref="H3179:H3242">H3178-B3179</f>
        <v>0</v>
      </c>
      <c r="I3179" s="20" t="e">
        <f t="shared" si="218"/>
        <v>#DIV/0!</v>
      </c>
      <c r="M3179" s="2"/>
    </row>
    <row r="3180" spans="1:13" ht="12.75" hidden="1">
      <c r="A3180" s="10"/>
      <c r="F3180" s="55"/>
      <c r="G3180" s="55"/>
      <c r="H3180" s="5">
        <f t="shared" si="219"/>
        <v>0</v>
      </c>
      <c r="I3180" s="20" t="e">
        <f t="shared" si="218"/>
        <v>#DIV/0!</v>
      </c>
      <c r="M3180" s="2"/>
    </row>
    <row r="3181" spans="1:13" ht="12.75" hidden="1">
      <c r="A3181" s="10"/>
      <c r="F3181" s="55"/>
      <c r="G3181" s="55"/>
      <c r="H3181" s="5">
        <f t="shared" si="219"/>
        <v>0</v>
      </c>
      <c r="I3181" s="20" t="e">
        <f t="shared" si="218"/>
        <v>#DIV/0!</v>
      </c>
      <c r="M3181" s="2"/>
    </row>
    <row r="3182" spans="1:13" ht="12.75" hidden="1">
      <c r="A3182" s="10"/>
      <c r="F3182" s="55"/>
      <c r="G3182" s="55"/>
      <c r="H3182" s="5">
        <f t="shared" si="219"/>
        <v>0</v>
      </c>
      <c r="I3182" s="20" t="e">
        <f t="shared" si="218"/>
        <v>#DIV/0!</v>
      </c>
      <c r="M3182" s="2"/>
    </row>
    <row r="3183" spans="1:13" ht="12.75" hidden="1">
      <c r="A3183" s="10"/>
      <c r="F3183" s="55"/>
      <c r="G3183" s="55"/>
      <c r="H3183" s="5">
        <f t="shared" si="219"/>
        <v>0</v>
      </c>
      <c r="I3183" s="20" t="e">
        <f t="shared" si="218"/>
        <v>#DIV/0!</v>
      </c>
      <c r="M3183" s="2"/>
    </row>
    <row r="3184" spans="1:13" ht="12.75" hidden="1">
      <c r="A3184" s="10"/>
      <c r="F3184" s="55"/>
      <c r="G3184" s="55"/>
      <c r="H3184" s="5">
        <f t="shared" si="219"/>
        <v>0</v>
      </c>
      <c r="I3184" s="20" t="e">
        <f t="shared" si="218"/>
        <v>#DIV/0!</v>
      </c>
      <c r="M3184" s="2"/>
    </row>
    <row r="3185" spans="1:13" ht="12.75" hidden="1">
      <c r="A3185" s="10"/>
      <c r="F3185" s="55"/>
      <c r="G3185" s="55"/>
      <c r="H3185" s="5">
        <f t="shared" si="219"/>
        <v>0</v>
      </c>
      <c r="I3185" s="20" t="e">
        <f t="shared" si="218"/>
        <v>#DIV/0!</v>
      </c>
      <c r="M3185" s="2"/>
    </row>
    <row r="3186" spans="1:13" ht="12.75" hidden="1">
      <c r="A3186" s="10"/>
      <c r="F3186" s="55"/>
      <c r="G3186" s="55"/>
      <c r="H3186" s="5">
        <f t="shared" si="219"/>
        <v>0</v>
      </c>
      <c r="I3186" s="20" t="e">
        <f t="shared" si="218"/>
        <v>#DIV/0!</v>
      </c>
      <c r="M3186" s="2"/>
    </row>
    <row r="3187" spans="1:13" ht="12.75" hidden="1">
      <c r="A3187" s="10"/>
      <c r="F3187" s="55"/>
      <c r="G3187" s="55"/>
      <c r="H3187" s="5">
        <f t="shared" si="219"/>
        <v>0</v>
      </c>
      <c r="I3187" s="20" t="e">
        <f t="shared" si="218"/>
        <v>#DIV/0!</v>
      </c>
      <c r="M3187" s="2"/>
    </row>
    <row r="3188" spans="1:13" ht="12.75" hidden="1">
      <c r="A3188" s="10"/>
      <c r="F3188" s="55"/>
      <c r="G3188" s="55"/>
      <c r="H3188" s="5">
        <f t="shared" si="219"/>
        <v>0</v>
      </c>
      <c r="I3188" s="20" t="e">
        <f t="shared" si="218"/>
        <v>#DIV/0!</v>
      </c>
      <c r="M3188" s="2"/>
    </row>
    <row r="3189" spans="1:13" ht="12.75" hidden="1">
      <c r="A3189" s="10"/>
      <c r="F3189" s="55"/>
      <c r="G3189" s="55"/>
      <c r="H3189" s="5">
        <f t="shared" si="219"/>
        <v>0</v>
      </c>
      <c r="I3189" s="20" t="e">
        <f t="shared" si="218"/>
        <v>#DIV/0!</v>
      </c>
      <c r="M3189" s="2"/>
    </row>
    <row r="3190" spans="1:13" ht="12.75" hidden="1">
      <c r="A3190" s="10"/>
      <c r="F3190" s="55"/>
      <c r="G3190" s="55"/>
      <c r="H3190" s="5">
        <f t="shared" si="219"/>
        <v>0</v>
      </c>
      <c r="I3190" s="20" t="e">
        <f t="shared" si="218"/>
        <v>#DIV/0!</v>
      </c>
      <c r="M3190" s="2"/>
    </row>
    <row r="3191" spans="1:13" ht="12.75" hidden="1">
      <c r="A3191" s="10"/>
      <c r="F3191" s="55"/>
      <c r="G3191" s="55"/>
      <c r="H3191" s="5">
        <f t="shared" si="219"/>
        <v>0</v>
      </c>
      <c r="I3191" s="20" t="e">
        <f t="shared" si="218"/>
        <v>#DIV/0!</v>
      </c>
      <c r="M3191" s="2"/>
    </row>
    <row r="3192" spans="1:13" ht="12.75" hidden="1">
      <c r="A3192" s="10"/>
      <c r="F3192" s="55"/>
      <c r="G3192" s="55"/>
      <c r="H3192" s="5">
        <f t="shared" si="219"/>
        <v>0</v>
      </c>
      <c r="I3192" s="20" t="e">
        <f t="shared" si="218"/>
        <v>#DIV/0!</v>
      </c>
      <c r="M3192" s="2"/>
    </row>
    <row r="3193" spans="1:13" ht="12.75" hidden="1">
      <c r="A3193" s="10"/>
      <c r="F3193" s="55"/>
      <c r="G3193" s="55"/>
      <c r="H3193" s="5">
        <f t="shared" si="219"/>
        <v>0</v>
      </c>
      <c r="I3193" s="20" t="e">
        <f t="shared" si="218"/>
        <v>#DIV/0!</v>
      </c>
      <c r="M3193" s="2"/>
    </row>
    <row r="3194" spans="1:13" ht="12.75" hidden="1">
      <c r="A3194" s="10"/>
      <c r="F3194" s="55"/>
      <c r="G3194" s="55"/>
      <c r="H3194" s="5">
        <f t="shared" si="219"/>
        <v>0</v>
      </c>
      <c r="I3194" s="20" t="e">
        <f t="shared" si="218"/>
        <v>#DIV/0!</v>
      </c>
      <c r="M3194" s="2"/>
    </row>
    <row r="3195" spans="1:13" ht="12.75" hidden="1">
      <c r="A3195" s="10"/>
      <c r="F3195" s="55"/>
      <c r="G3195" s="55"/>
      <c r="H3195" s="5">
        <f t="shared" si="219"/>
        <v>0</v>
      </c>
      <c r="I3195" s="20" t="e">
        <f t="shared" si="218"/>
        <v>#DIV/0!</v>
      </c>
      <c r="M3195" s="2"/>
    </row>
    <row r="3196" spans="1:13" ht="12.75" hidden="1">
      <c r="A3196" s="10"/>
      <c r="F3196" s="55"/>
      <c r="G3196" s="55"/>
      <c r="H3196" s="5">
        <f t="shared" si="219"/>
        <v>0</v>
      </c>
      <c r="I3196" s="20" t="e">
        <f t="shared" si="218"/>
        <v>#DIV/0!</v>
      </c>
      <c r="M3196" s="2"/>
    </row>
    <row r="3197" spans="1:13" ht="12.75" hidden="1">
      <c r="A3197" s="10"/>
      <c r="F3197" s="55"/>
      <c r="G3197" s="55"/>
      <c r="H3197" s="5">
        <f t="shared" si="219"/>
        <v>0</v>
      </c>
      <c r="I3197" s="20" t="e">
        <f t="shared" si="218"/>
        <v>#DIV/0!</v>
      </c>
      <c r="M3197" s="2"/>
    </row>
    <row r="3198" spans="1:13" ht="12.75" hidden="1">
      <c r="A3198" s="10"/>
      <c r="F3198" s="55"/>
      <c r="G3198" s="55"/>
      <c r="H3198" s="5">
        <f t="shared" si="219"/>
        <v>0</v>
      </c>
      <c r="I3198" s="20" t="e">
        <f t="shared" si="218"/>
        <v>#DIV/0!</v>
      </c>
      <c r="M3198" s="2"/>
    </row>
    <row r="3199" spans="1:13" ht="12.75" hidden="1">
      <c r="A3199" s="10"/>
      <c r="F3199" s="55"/>
      <c r="G3199" s="55"/>
      <c r="H3199" s="5">
        <f t="shared" si="219"/>
        <v>0</v>
      </c>
      <c r="I3199" s="20" t="e">
        <f t="shared" si="218"/>
        <v>#DIV/0!</v>
      </c>
      <c r="M3199" s="2"/>
    </row>
    <row r="3200" spans="1:13" ht="12.75" hidden="1">
      <c r="A3200" s="10"/>
      <c r="F3200" s="55"/>
      <c r="G3200" s="55"/>
      <c r="H3200" s="5">
        <f t="shared" si="219"/>
        <v>0</v>
      </c>
      <c r="I3200" s="20" t="e">
        <f t="shared" si="218"/>
        <v>#DIV/0!</v>
      </c>
      <c r="M3200" s="2"/>
    </row>
    <row r="3201" spans="1:13" ht="12.75" hidden="1">
      <c r="A3201" s="10"/>
      <c r="F3201" s="55"/>
      <c r="G3201" s="55"/>
      <c r="H3201" s="5">
        <f t="shared" si="219"/>
        <v>0</v>
      </c>
      <c r="I3201" s="20" t="e">
        <f t="shared" si="218"/>
        <v>#DIV/0!</v>
      </c>
      <c r="M3201" s="2"/>
    </row>
    <row r="3202" spans="1:13" ht="12.75" hidden="1">
      <c r="A3202" s="10"/>
      <c r="F3202" s="55"/>
      <c r="G3202" s="55"/>
      <c r="H3202" s="5">
        <f t="shared" si="219"/>
        <v>0</v>
      </c>
      <c r="I3202" s="20" t="e">
        <f t="shared" si="218"/>
        <v>#DIV/0!</v>
      </c>
      <c r="M3202" s="2"/>
    </row>
    <row r="3203" spans="1:13" ht="12.75" hidden="1">
      <c r="A3203" s="10"/>
      <c r="F3203" s="55"/>
      <c r="G3203" s="55"/>
      <c r="H3203" s="5">
        <f t="shared" si="219"/>
        <v>0</v>
      </c>
      <c r="I3203" s="20" t="e">
        <f t="shared" si="218"/>
        <v>#DIV/0!</v>
      </c>
      <c r="M3203" s="2"/>
    </row>
    <row r="3204" spans="1:13" ht="12.75" hidden="1">
      <c r="A3204" s="10"/>
      <c r="F3204" s="55"/>
      <c r="G3204" s="55"/>
      <c r="H3204" s="5">
        <f t="shared" si="219"/>
        <v>0</v>
      </c>
      <c r="I3204" s="20" t="e">
        <f t="shared" si="218"/>
        <v>#DIV/0!</v>
      </c>
      <c r="M3204" s="2"/>
    </row>
    <row r="3205" spans="1:13" ht="12.75" hidden="1">
      <c r="A3205" s="10"/>
      <c r="F3205" s="55"/>
      <c r="G3205" s="55"/>
      <c r="H3205" s="5">
        <f t="shared" si="219"/>
        <v>0</v>
      </c>
      <c r="I3205" s="20" t="e">
        <f t="shared" si="218"/>
        <v>#DIV/0!</v>
      </c>
      <c r="M3205" s="2"/>
    </row>
    <row r="3206" spans="1:13" ht="12.75" hidden="1">
      <c r="A3206" s="10"/>
      <c r="F3206" s="55"/>
      <c r="G3206" s="55"/>
      <c r="H3206" s="5">
        <f t="shared" si="219"/>
        <v>0</v>
      </c>
      <c r="I3206" s="20" t="e">
        <f t="shared" si="218"/>
        <v>#DIV/0!</v>
      </c>
      <c r="M3206" s="2"/>
    </row>
    <row r="3207" spans="1:13" ht="12.75" hidden="1">
      <c r="A3207" s="10"/>
      <c r="F3207" s="55"/>
      <c r="G3207" s="55"/>
      <c r="H3207" s="5">
        <f t="shared" si="219"/>
        <v>0</v>
      </c>
      <c r="I3207" s="20" t="e">
        <f t="shared" si="218"/>
        <v>#DIV/0!</v>
      </c>
      <c r="M3207" s="2"/>
    </row>
    <row r="3208" spans="1:13" ht="12.75" hidden="1">
      <c r="A3208" s="10"/>
      <c r="F3208" s="55"/>
      <c r="G3208" s="55"/>
      <c r="H3208" s="5">
        <f t="shared" si="219"/>
        <v>0</v>
      </c>
      <c r="I3208" s="20" t="e">
        <f t="shared" si="218"/>
        <v>#DIV/0!</v>
      </c>
      <c r="M3208" s="2"/>
    </row>
    <row r="3209" spans="1:13" ht="12.75" hidden="1">
      <c r="A3209" s="10"/>
      <c r="F3209" s="55"/>
      <c r="G3209" s="55"/>
      <c r="H3209" s="5">
        <f t="shared" si="219"/>
        <v>0</v>
      </c>
      <c r="I3209" s="20" t="e">
        <f t="shared" si="218"/>
        <v>#DIV/0!</v>
      </c>
      <c r="M3209" s="2"/>
    </row>
    <row r="3210" spans="1:13" ht="12.75" hidden="1">
      <c r="A3210" s="10"/>
      <c r="F3210" s="55"/>
      <c r="G3210" s="55"/>
      <c r="H3210" s="5">
        <f t="shared" si="219"/>
        <v>0</v>
      </c>
      <c r="I3210" s="20" t="e">
        <f t="shared" si="218"/>
        <v>#DIV/0!</v>
      </c>
      <c r="M3210" s="2"/>
    </row>
    <row r="3211" spans="1:13" ht="12.75" hidden="1">
      <c r="A3211" s="10"/>
      <c r="F3211" s="55"/>
      <c r="G3211" s="55"/>
      <c r="H3211" s="5">
        <f t="shared" si="219"/>
        <v>0</v>
      </c>
      <c r="I3211" s="20" t="e">
        <f t="shared" si="218"/>
        <v>#DIV/0!</v>
      </c>
      <c r="M3211" s="2"/>
    </row>
    <row r="3212" spans="1:13" ht="12.75" hidden="1">
      <c r="A3212" s="10"/>
      <c r="F3212" s="55"/>
      <c r="G3212" s="55"/>
      <c r="H3212" s="5">
        <f t="shared" si="219"/>
        <v>0</v>
      </c>
      <c r="I3212" s="20" t="e">
        <f t="shared" si="218"/>
        <v>#DIV/0!</v>
      </c>
      <c r="M3212" s="2"/>
    </row>
    <row r="3213" spans="1:13" ht="12.75" hidden="1">
      <c r="A3213" s="10"/>
      <c r="F3213" s="55"/>
      <c r="G3213" s="55"/>
      <c r="H3213" s="5">
        <f t="shared" si="219"/>
        <v>0</v>
      </c>
      <c r="I3213" s="20" t="e">
        <f t="shared" si="218"/>
        <v>#DIV/0!</v>
      </c>
      <c r="M3213" s="2"/>
    </row>
    <row r="3214" spans="1:13" ht="12.75" hidden="1">
      <c r="A3214" s="10"/>
      <c r="F3214" s="55"/>
      <c r="G3214" s="55"/>
      <c r="H3214" s="5">
        <f t="shared" si="219"/>
        <v>0</v>
      </c>
      <c r="I3214" s="20" t="e">
        <f t="shared" si="218"/>
        <v>#DIV/0!</v>
      </c>
      <c r="M3214" s="2"/>
    </row>
    <row r="3215" spans="1:13" ht="12.75" hidden="1">
      <c r="A3215" s="10"/>
      <c r="F3215" s="55"/>
      <c r="G3215" s="55"/>
      <c r="H3215" s="5">
        <f t="shared" si="219"/>
        <v>0</v>
      </c>
      <c r="I3215" s="20" t="e">
        <f t="shared" si="218"/>
        <v>#DIV/0!</v>
      </c>
      <c r="M3215" s="2"/>
    </row>
    <row r="3216" spans="1:13" ht="12.75" hidden="1">
      <c r="A3216" s="10"/>
      <c r="F3216" s="55"/>
      <c r="G3216" s="55"/>
      <c r="H3216" s="5">
        <f t="shared" si="219"/>
        <v>0</v>
      </c>
      <c r="I3216" s="20" t="e">
        <f t="shared" si="218"/>
        <v>#DIV/0!</v>
      </c>
      <c r="M3216" s="2"/>
    </row>
    <row r="3217" spans="1:13" ht="12.75" hidden="1">
      <c r="A3217" s="10"/>
      <c r="F3217" s="55"/>
      <c r="G3217" s="55"/>
      <c r="H3217" s="5">
        <f t="shared" si="219"/>
        <v>0</v>
      </c>
      <c r="I3217" s="20" t="e">
        <f t="shared" si="218"/>
        <v>#DIV/0!</v>
      </c>
      <c r="M3217" s="2"/>
    </row>
    <row r="3218" spans="1:13" ht="12.75" hidden="1">
      <c r="A3218" s="10"/>
      <c r="F3218" s="55"/>
      <c r="G3218" s="55"/>
      <c r="H3218" s="5">
        <f t="shared" si="219"/>
        <v>0</v>
      </c>
      <c r="I3218" s="20" t="e">
        <f t="shared" si="218"/>
        <v>#DIV/0!</v>
      </c>
      <c r="M3218" s="2"/>
    </row>
    <row r="3219" spans="1:13" ht="12.75" hidden="1">
      <c r="A3219" s="10"/>
      <c r="F3219" s="55"/>
      <c r="G3219" s="55"/>
      <c r="H3219" s="5">
        <f t="shared" si="219"/>
        <v>0</v>
      </c>
      <c r="I3219" s="20" t="e">
        <f t="shared" si="218"/>
        <v>#DIV/0!</v>
      </c>
      <c r="M3219" s="2"/>
    </row>
    <row r="3220" spans="1:13" ht="12.75" hidden="1">
      <c r="A3220" s="10"/>
      <c r="F3220" s="55"/>
      <c r="G3220" s="55"/>
      <c r="H3220" s="5">
        <f t="shared" si="219"/>
        <v>0</v>
      </c>
      <c r="I3220" s="20" t="e">
        <f t="shared" si="218"/>
        <v>#DIV/0!</v>
      </c>
      <c r="M3220" s="2"/>
    </row>
    <row r="3221" spans="1:13" ht="12.75" hidden="1">
      <c r="A3221" s="10"/>
      <c r="F3221" s="55"/>
      <c r="G3221" s="55"/>
      <c r="H3221" s="5">
        <f t="shared" si="219"/>
        <v>0</v>
      </c>
      <c r="I3221" s="20" t="e">
        <f t="shared" si="218"/>
        <v>#DIV/0!</v>
      </c>
      <c r="M3221" s="2"/>
    </row>
    <row r="3222" spans="1:13" ht="12.75" hidden="1">
      <c r="A3222" s="10"/>
      <c r="F3222" s="55"/>
      <c r="G3222" s="55"/>
      <c r="H3222" s="5">
        <f t="shared" si="219"/>
        <v>0</v>
      </c>
      <c r="I3222" s="20" t="e">
        <f t="shared" si="218"/>
        <v>#DIV/0!</v>
      </c>
      <c r="M3222" s="2"/>
    </row>
    <row r="3223" spans="1:13" ht="12.75" hidden="1">
      <c r="A3223" s="10"/>
      <c r="F3223" s="55"/>
      <c r="G3223" s="55"/>
      <c r="H3223" s="5">
        <f t="shared" si="219"/>
        <v>0</v>
      </c>
      <c r="I3223" s="20" t="e">
        <f t="shared" si="218"/>
        <v>#DIV/0!</v>
      </c>
      <c r="M3223" s="2"/>
    </row>
    <row r="3224" spans="1:13" ht="12.75" hidden="1">
      <c r="A3224" s="10"/>
      <c r="F3224" s="55"/>
      <c r="G3224" s="55"/>
      <c r="H3224" s="5">
        <f t="shared" si="219"/>
        <v>0</v>
      </c>
      <c r="I3224" s="20" t="e">
        <f t="shared" si="218"/>
        <v>#DIV/0!</v>
      </c>
      <c r="M3224" s="2"/>
    </row>
    <row r="3225" spans="1:13" ht="12.75" hidden="1">
      <c r="A3225" s="10"/>
      <c r="F3225" s="55"/>
      <c r="G3225" s="55"/>
      <c r="H3225" s="5">
        <f t="shared" si="219"/>
        <v>0</v>
      </c>
      <c r="I3225" s="20" t="e">
        <f t="shared" si="218"/>
        <v>#DIV/0!</v>
      </c>
      <c r="M3225" s="2"/>
    </row>
    <row r="3226" spans="1:13" ht="12.75" hidden="1">
      <c r="A3226" s="10"/>
      <c r="F3226" s="55"/>
      <c r="G3226" s="55"/>
      <c r="H3226" s="5">
        <f t="shared" si="219"/>
        <v>0</v>
      </c>
      <c r="I3226" s="20" t="e">
        <f t="shared" si="218"/>
        <v>#DIV/0!</v>
      </c>
      <c r="M3226" s="2"/>
    </row>
    <row r="3227" spans="1:13" ht="12.75" hidden="1">
      <c r="A3227" s="10"/>
      <c r="F3227" s="55"/>
      <c r="G3227" s="55"/>
      <c r="H3227" s="5">
        <f t="shared" si="219"/>
        <v>0</v>
      </c>
      <c r="I3227" s="20" t="e">
        <f t="shared" si="218"/>
        <v>#DIV/0!</v>
      </c>
      <c r="M3227" s="2"/>
    </row>
    <row r="3228" spans="1:13" ht="12.75" hidden="1">
      <c r="A3228" s="10"/>
      <c r="F3228" s="55"/>
      <c r="G3228" s="55"/>
      <c r="H3228" s="5">
        <f t="shared" si="219"/>
        <v>0</v>
      </c>
      <c r="I3228" s="20" t="e">
        <f t="shared" si="218"/>
        <v>#DIV/0!</v>
      </c>
      <c r="M3228" s="2"/>
    </row>
    <row r="3229" spans="1:13" ht="12.75" hidden="1">
      <c r="A3229" s="10"/>
      <c r="F3229" s="55"/>
      <c r="G3229" s="55"/>
      <c r="H3229" s="5">
        <f t="shared" si="219"/>
        <v>0</v>
      </c>
      <c r="I3229" s="20" t="e">
        <f t="shared" si="218"/>
        <v>#DIV/0!</v>
      </c>
      <c r="M3229" s="2"/>
    </row>
    <row r="3230" spans="1:13" ht="12.75" hidden="1">
      <c r="A3230" s="10"/>
      <c r="F3230" s="55"/>
      <c r="G3230" s="55"/>
      <c r="H3230" s="5">
        <f t="shared" si="219"/>
        <v>0</v>
      </c>
      <c r="I3230" s="20" t="e">
        <f t="shared" si="218"/>
        <v>#DIV/0!</v>
      </c>
      <c r="M3230" s="2"/>
    </row>
    <row r="3231" spans="1:13" ht="12.75" hidden="1">
      <c r="A3231" s="10"/>
      <c r="F3231" s="55"/>
      <c r="G3231" s="55"/>
      <c r="H3231" s="5">
        <f t="shared" si="219"/>
        <v>0</v>
      </c>
      <c r="I3231" s="20" t="e">
        <f t="shared" si="218"/>
        <v>#DIV/0!</v>
      </c>
      <c r="M3231" s="2"/>
    </row>
    <row r="3232" spans="1:13" ht="12.75" hidden="1">
      <c r="A3232" s="10"/>
      <c r="F3232" s="55"/>
      <c r="G3232" s="55"/>
      <c r="H3232" s="5">
        <f t="shared" si="219"/>
        <v>0</v>
      </c>
      <c r="I3232" s="20" t="e">
        <f t="shared" si="218"/>
        <v>#DIV/0!</v>
      </c>
      <c r="M3232" s="2"/>
    </row>
    <row r="3233" spans="1:13" ht="12.75" hidden="1">
      <c r="A3233" s="10"/>
      <c r="F3233" s="55"/>
      <c r="G3233" s="55"/>
      <c r="H3233" s="5">
        <f t="shared" si="219"/>
        <v>0</v>
      </c>
      <c r="I3233" s="20" t="e">
        <f t="shared" si="218"/>
        <v>#DIV/0!</v>
      </c>
      <c r="M3233" s="2"/>
    </row>
    <row r="3234" spans="1:13" ht="12.75" hidden="1">
      <c r="A3234" s="10"/>
      <c r="F3234" s="55"/>
      <c r="G3234" s="55"/>
      <c r="H3234" s="5">
        <f t="shared" si="219"/>
        <v>0</v>
      </c>
      <c r="I3234" s="20" t="e">
        <f t="shared" si="218"/>
        <v>#DIV/0!</v>
      </c>
      <c r="M3234" s="2"/>
    </row>
    <row r="3235" spans="1:13" ht="12.75" hidden="1">
      <c r="A3235" s="10"/>
      <c r="F3235" s="55"/>
      <c r="G3235" s="55"/>
      <c r="H3235" s="5">
        <f t="shared" si="219"/>
        <v>0</v>
      </c>
      <c r="I3235" s="20" t="e">
        <f t="shared" si="218"/>
        <v>#DIV/0!</v>
      </c>
      <c r="M3235" s="2"/>
    </row>
    <row r="3236" spans="1:13" ht="12.75" hidden="1">
      <c r="A3236" s="10"/>
      <c r="F3236" s="55"/>
      <c r="G3236" s="55"/>
      <c r="H3236" s="5">
        <f t="shared" si="219"/>
        <v>0</v>
      </c>
      <c r="I3236" s="20" t="e">
        <f t="shared" si="218"/>
        <v>#DIV/0!</v>
      </c>
      <c r="M3236" s="2"/>
    </row>
    <row r="3237" spans="1:13" ht="12.75" hidden="1">
      <c r="A3237" s="10"/>
      <c r="F3237" s="55"/>
      <c r="G3237" s="55"/>
      <c r="H3237" s="5">
        <f t="shared" si="219"/>
        <v>0</v>
      </c>
      <c r="I3237" s="20" t="e">
        <f t="shared" si="218"/>
        <v>#DIV/0!</v>
      </c>
      <c r="M3237" s="2"/>
    </row>
    <row r="3238" spans="1:13" ht="12.75" hidden="1">
      <c r="A3238" s="10"/>
      <c r="F3238" s="55"/>
      <c r="G3238" s="55"/>
      <c r="H3238" s="5">
        <f t="shared" si="219"/>
        <v>0</v>
      </c>
      <c r="I3238" s="20" t="e">
        <f t="shared" si="218"/>
        <v>#DIV/0!</v>
      </c>
      <c r="M3238" s="2"/>
    </row>
    <row r="3239" spans="1:13" ht="12.75" hidden="1">
      <c r="A3239" s="10"/>
      <c r="F3239" s="55"/>
      <c r="G3239" s="55"/>
      <c r="H3239" s="5">
        <f t="shared" si="219"/>
        <v>0</v>
      </c>
      <c r="I3239" s="20" t="e">
        <f t="shared" si="218"/>
        <v>#DIV/0!</v>
      </c>
      <c r="M3239" s="2"/>
    </row>
    <row r="3240" spans="1:13" ht="12.75" hidden="1">
      <c r="A3240" s="10"/>
      <c r="F3240" s="55"/>
      <c r="G3240" s="55"/>
      <c r="H3240" s="5">
        <f t="shared" si="219"/>
        <v>0</v>
      </c>
      <c r="I3240" s="20" t="e">
        <f t="shared" si="218"/>
        <v>#DIV/0!</v>
      </c>
      <c r="M3240" s="2"/>
    </row>
    <row r="3241" spans="1:13" ht="12.75" hidden="1">
      <c r="A3241" s="10"/>
      <c r="F3241" s="55"/>
      <c r="G3241" s="55"/>
      <c r="H3241" s="5">
        <f t="shared" si="219"/>
        <v>0</v>
      </c>
      <c r="I3241" s="20" t="e">
        <f aca="true" t="shared" si="220" ref="I3241:I3295">+B3241/M3241</f>
        <v>#DIV/0!</v>
      </c>
      <c r="M3241" s="2"/>
    </row>
    <row r="3242" spans="1:13" ht="12.75" hidden="1">
      <c r="A3242" s="10"/>
      <c r="F3242" s="55"/>
      <c r="G3242" s="55"/>
      <c r="H3242" s="5">
        <f t="shared" si="219"/>
        <v>0</v>
      </c>
      <c r="I3242" s="20" t="e">
        <f t="shared" si="220"/>
        <v>#DIV/0!</v>
      </c>
      <c r="M3242" s="2"/>
    </row>
    <row r="3243" spans="1:13" ht="12.75" hidden="1">
      <c r="A3243" s="10"/>
      <c r="F3243" s="55"/>
      <c r="G3243" s="55"/>
      <c r="H3243" s="5">
        <f aca="true" t="shared" si="221" ref="H3243:H3295">H3242-B3243</f>
        <v>0</v>
      </c>
      <c r="I3243" s="20" t="e">
        <f t="shared" si="220"/>
        <v>#DIV/0!</v>
      </c>
      <c r="M3243" s="2"/>
    </row>
    <row r="3244" spans="1:13" ht="12.75" hidden="1">
      <c r="A3244" s="10"/>
      <c r="F3244" s="55"/>
      <c r="G3244" s="55"/>
      <c r="H3244" s="5">
        <f t="shared" si="221"/>
        <v>0</v>
      </c>
      <c r="I3244" s="20" t="e">
        <f t="shared" si="220"/>
        <v>#DIV/0!</v>
      </c>
      <c r="M3244" s="2"/>
    </row>
    <row r="3245" spans="1:13" ht="12.75" hidden="1">
      <c r="A3245" s="10"/>
      <c r="F3245" s="55"/>
      <c r="G3245" s="55"/>
      <c r="H3245" s="5">
        <f t="shared" si="221"/>
        <v>0</v>
      </c>
      <c r="I3245" s="20" t="e">
        <f t="shared" si="220"/>
        <v>#DIV/0!</v>
      </c>
      <c r="M3245" s="2"/>
    </row>
    <row r="3246" spans="1:13" ht="12.75" hidden="1">
      <c r="A3246" s="10"/>
      <c r="F3246" s="55"/>
      <c r="G3246" s="55"/>
      <c r="H3246" s="5">
        <f t="shared" si="221"/>
        <v>0</v>
      </c>
      <c r="I3246" s="20" t="e">
        <f t="shared" si="220"/>
        <v>#DIV/0!</v>
      </c>
      <c r="M3246" s="2"/>
    </row>
    <row r="3247" spans="1:13" ht="12.75" hidden="1">
      <c r="A3247" s="10"/>
      <c r="F3247" s="55"/>
      <c r="G3247" s="55"/>
      <c r="H3247" s="5">
        <f t="shared" si="221"/>
        <v>0</v>
      </c>
      <c r="I3247" s="20" t="e">
        <f t="shared" si="220"/>
        <v>#DIV/0!</v>
      </c>
      <c r="M3247" s="2"/>
    </row>
    <row r="3248" spans="1:13" ht="12.75" hidden="1">
      <c r="A3248" s="10"/>
      <c r="F3248" s="55"/>
      <c r="G3248" s="55"/>
      <c r="H3248" s="5">
        <f t="shared" si="221"/>
        <v>0</v>
      </c>
      <c r="I3248" s="20" t="e">
        <f t="shared" si="220"/>
        <v>#DIV/0!</v>
      </c>
      <c r="M3248" s="2"/>
    </row>
    <row r="3249" spans="1:13" ht="12.75" hidden="1">
      <c r="A3249" s="10"/>
      <c r="F3249" s="55"/>
      <c r="G3249" s="55"/>
      <c r="H3249" s="5">
        <f t="shared" si="221"/>
        <v>0</v>
      </c>
      <c r="I3249" s="20" t="e">
        <f t="shared" si="220"/>
        <v>#DIV/0!</v>
      </c>
      <c r="M3249" s="2"/>
    </row>
    <row r="3250" spans="1:13" ht="12.75" hidden="1">
      <c r="A3250" s="10"/>
      <c r="F3250" s="55"/>
      <c r="G3250" s="55"/>
      <c r="H3250" s="5">
        <f t="shared" si="221"/>
        <v>0</v>
      </c>
      <c r="I3250" s="20" t="e">
        <f t="shared" si="220"/>
        <v>#DIV/0!</v>
      </c>
      <c r="M3250" s="2"/>
    </row>
    <row r="3251" spans="1:13" ht="12.75" hidden="1">
      <c r="A3251" s="10"/>
      <c r="F3251" s="55"/>
      <c r="G3251" s="55"/>
      <c r="H3251" s="5">
        <f t="shared" si="221"/>
        <v>0</v>
      </c>
      <c r="I3251" s="20" t="e">
        <f t="shared" si="220"/>
        <v>#DIV/0!</v>
      </c>
      <c r="M3251" s="2"/>
    </row>
    <row r="3252" spans="1:13" ht="12.75" hidden="1">
      <c r="A3252" s="10"/>
      <c r="F3252" s="55"/>
      <c r="G3252" s="55"/>
      <c r="H3252" s="5">
        <f t="shared" si="221"/>
        <v>0</v>
      </c>
      <c r="I3252" s="20" t="e">
        <f t="shared" si="220"/>
        <v>#DIV/0!</v>
      </c>
      <c r="M3252" s="2"/>
    </row>
    <row r="3253" spans="1:13" ht="12.75" hidden="1">
      <c r="A3253" s="10"/>
      <c r="F3253" s="55"/>
      <c r="G3253" s="55"/>
      <c r="H3253" s="5">
        <f t="shared" si="221"/>
        <v>0</v>
      </c>
      <c r="I3253" s="20" t="e">
        <f t="shared" si="220"/>
        <v>#DIV/0!</v>
      </c>
      <c r="M3253" s="2"/>
    </row>
    <row r="3254" spans="1:13" ht="12.75" hidden="1">
      <c r="A3254" s="10"/>
      <c r="F3254" s="55"/>
      <c r="G3254" s="55"/>
      <c r="H3254" s="5">
        <f t="shared" si="221"/>
        <v>0</v>
      </c>
      <c r="I3254" s="20" t="e">
        <f t="shared" si="220"/>
        <v>#DIV/0!</v>
      </c>
      <c r="M3254" s="2"/>
    </row>
    <row r="3255" spans="1:13" ht="12.75" hidden="1">
      <c r="A3255" s="10"/>
      <c r="F3255" s="55"/>
      <c r="G3255" s="55"/>
      <c r="H3255" s="5">
        <f t="shared" si="221"/>
        <v>0</v>
      </c>
      <c r="I3255" s="20" t="e">
        <f t="shared" si="220"/>
        <v>#DIV/0!</v>
      </c>
      <c r="M3255" s="2"/>
    </row>
    <row r="3256" spans="1:13" ht="12.75" hidden="1">
      <c r="A3256" s="10"/>
      <c r="F3256" s="55"/>
      <c r="G3256" s="55"/>
      <c r="H3256" s="5">
        <f t="shared" si="221"/>
        <v>0</v>
      </c>
      <c r="I3256" s="20" t="e">
        <f t="shared" si="220"/>
        <v>#DIV/0!</v>
      </c>
      <c r="M3256" s="2"/>
    </row>
    <row r="3257" spans="1:13" ht="12.75" hidden="1">
      <c r="A3257" s="10"/>
      <c r="F3257" s="55"/>
      <c r="G3257" s="55"/>
      <c r="H3257" s="5">
        <f t="shared" si="221"/>
        <v>0</v>
      </c>
      <c r="I3257" s="20" t="e">
        <f t="shared" si="220"/>
        <v>#DIV/0!</v>
      </c>
      <c r="M3257" s="2"/>
    </row>
    <row r="3258" spans="1:13" ht="12.75" hidden="1">
      <c r="A3258" s="10"/>
      <c r="F3258" s="55"/>
      <c r="G3258" s="55"/>
      <c r="H3258" s="5">
        <f t="shared" si="221"/>
        <v>0</v>
      </c>
      <c r="I3258" s="20" t="e">
        <f t="shared" si="220"/>
        <v>#DIV/0!</v>
      </c>
      <c r="M3258" s="2"/>
    </row>
    <row r="3259" spans="1:13" ht="12.75" hidden="1">
      <c r="A3259" s="10"/>
      <c r="F3259" s="55"/>
      <c r="G3259" s="55"/>
      <c r="H3259" s="5">
        <f t="shared" si="221"/>
        <v>0</v>
      </c>
      <c r="I3259" s="20" t="e">
        <f t="shared" si="220"/>
        <v>#DIV/0!</v>
      </c>
      <c r="M3259" s="2"/>
    </row>
    <row r="3260" spans="1:13" ht="12.75" hidden="1">
      <c r="A3260" s="10"/>
      <c r="F3260" s="55"/>
      <c r="G3260" s="55"/>
      <c r="H3260" s="5">
        <f t="shared" si="221"/>
        <v>0</v>
      </c>
      <c r="I3260" s="20" t="e">
        <f t="shared" si="220"/>
        <v>#DIV/0!</v>
      </c>
      <c r="M3260" s="2"/>
    </row>
    <row r="3261" spans="1:13" ht="12.75" hidden="1">
      <c r="A3261" s="10"/>
      <c r="F3261" s="55"/>
      <c r="G3261" s="55"/>
      <c r="H3261" s="5">
        <f t="shared" si="221"/>
        <v>0</v>
      </c>
      <c r="I3261" s="20" t="e">
        <f t="shared" si="220"/>
        <v>#DIV/0!</v>
      </c>
      <c r="M3261" s="2"/>
    </row>
    <row r="3262" spans="1:13" ht="12.75" hidden="1">
      <c r="A3262" s="10"/>
      <c r="F3262" s="55"/>
      <c r="G3262" s="55"/>
      <c r="H3262" s="5">
        <f t="shared" si="221"/>
        <v>0</v>
      </c>
      <c r="I3262" s="20" t="e">
        <f t="shared" si="220"/>
        <v>#DIV/0!</v>
      </c>
      <c r="M3262" s="2"/>
    </row>
    <row r="3263" spans="1:13" ht="12.75" hidden="1">
      <c r="A3263" s="10"/>
      <c r="F3263" s="55"/>
      <c r="G3263" s="55"/>
      <c r="H3263" s="5">
        <f t="shared" si="221"/>
        <v>0</v>
      </c>
      <c r="I3263" s="20" t="e">
        <f t="shared" si="220"/>
        <v>#DIV/0!</v>
      </c>
      <c r="M3263" s="2"/>
    </row>
    <row r="3264" spans="1:13" ht="12.75" hidden="1">
      <c r="A3264" s="10"/>
      <c r="F3264" s="55"/>
      <c r="G3264" s="55"/>
      <c r="H3264" s="5">
        <f t="shared" si="221"/>
        <v>0</v>
      </c>
      <c r="I3264" s="20" t="e">
        <f t="shared" si="220"/>
        <v>#DIV/0!</v>
      </c>
      <c r="M3264" s="2"/>
    </row>
    <row r="3265" spans="1:13" ht="12.75" hidden="1">
      <c r="A3265" s="10"/>
      <c r="F3265" s="55"/>
      <c r="G3265" s="55"/>
      <c r="H3265" s="5">
        <f t="shared" si="221"/>
        <v>0</v>
      </c>
      <c r="I3265" s="20" t="e">
        <f t="shared" si="220"/>
        <v>#DIV/0!</v>
      </c>
      <c r="M3265" s="2"/>
    </row>
    <row r="3266" spans="1:13" ht="12.75" hidden="1">
      <c r="A3266" s="10"/>
      <c r="F3266" s="55"/>
      <c r="G3266" s="55"/>
      <c r="H3266" s="5">
        <f t="shared" si="221"/>
        <v>0</v>
      </c>
      <c r="I3266" s="20" t="e">
        <f t="shared" si="220"/>
        <v>#DIV/0!</v>
      </c>
      <c r="M3266" s="2"/>
    </row>
    <row r="3267" spans="1:13" ht="12.75" hidden="1">
      <c r="A3267" s="10"/>
      <c r="F3267" s="55"/>
      <c r="G3267" s="55"/>
      <c r="H3267" s="5">
        <f t="shared" si="221"/>
        <v>0</v>
      </c>
      <c r="I3267" s="20" t="e">
        <f t="shared" si="220"/>
        <v>#DIV/0!</v>
      </c>
      <c r="M3267" s="2"/>
    </row>
    <row r="3268" spans="1:13" ht="12.75" hidden="1">
      <c r="A3268" s="10"/>
      <c r="F3268" s="55"/>
      <c r="G3268" s="55"/>
      <c r="H3268" s="5">
        <f t="shared" si="221"/>
        <v>0</v>
      </c>
      <c r="I3268" s="20" t="e">
        <f t="shared" si="220"/>
        <v>#DIV/0!</v>
      </c>
      <c r="M3268" s="2"/>
    </row>
    <row r="3269" spans="1:13" ht="12.75" hidden="1">
      <c r="A3269" s="10"/>
      <c r="F3269" s="55"/>
      <c r="G3269" s="55"/>
      <c r="H3269" s="5">
        <f t="shared" si="221"/>
        <v>0</v>
      </c>
      <c r="I3269" s="20" t="e">
        <f t="shared" si="220"/>
        <v>#DIV/0!</v>
      </c>
      <c r="M3269" s="2"/>
    </row>
    <row r="3270" spans="1:13" ht="12.75" hidden="1">
      <c r="A3270" s="10"/>
      <c r="F3270" s="55"/>
      <c r="G3270" s="55"/>
      <c r="H3270" s="5">
        <f t="shared" si="221"/>
        <v>0</v>
      </c>
      <c r="I3270" s="20" t="e">
        <f t="shared" si="220"/>
        <v>#DIV/0!</v>
      </c>
      <c r="M3270" s="2"/>
    </row>
    <row r="3271" spans="1:13" ht="12.75" hidden="1">
      <c r="A3271" s="10"/>
      <c r="F3271" s="55"/>
      <c r="G3271" s="55"/>
      <c r="H3271" s="5">
        <f t="shared" si="221"/>
        <v>0</v>
      </c>
      <c r="I3271" s="20" t="e">
        <f t="shared" si="220"/>
        <v>#DIV/0!</v>
      </c>
      <c r="M3271" s="2"/>
    </row>
    <row r="3272" spans="1:13" ht="12.75" hidden="1">
      <c r="A3272" s="10"/>
      <c r="F3272" s="55"/>
      <c r="G3272" s="55"/>
      <c r="H3272" s="5">
        <f t="shared" si="221"/>
        <v>0</v>
      </c>
      <c r="I3272" s="20" t="e">
        <f t="shared" si="220"/>
        <v>#DIV/0!</v>
      </c>
      <c r="M3272" s="2"/>
    </row>
    <row r="3273" spans="1:13" ht="12.75" hidden="1">
      <c r="A3273" s="10"/>
      <c r="F3273" s="55"/>
      <c r="G3273" s="55"/>
      <c r="H3273" s="5">
        <f t="shared" si="221"/>
        <v>0</v>
      </c>
      <c r="I3273" s="20" t="e">
        <f t="shared" si="220"/>
        <v>#DIV/0!</v>
      </c>
      <c r="M3273" s="2"/>
    </row>
    <row r="3274" spans="1:13" ht="12.75" hidden="1">
      <c r="A3274" s="10"/>
      <c r="F3274" s="55"/>
      <c r="G3274" s="55"/>
      <c r="H3274" s="5">
        <f t="shared" si="221"/>
        <v>0</v>
      </c>
      <c r="I3274" s="20" t="e">
        <f t="shared" si="220"/>
        <v>#DIV/0!</v>
      </c>
      <c r="M3274" s="2"/>
    </row>
    <row r="3275" spans="1:13" ht="12.75" hidden="1">
      <c r="A3275" s="10"/>
      <c r="F3275" s="55"/>
      <c r="G3275" s="55"/>
      <c r="H3275" s="5">
        <f t="shared" si="221"/>
        <v>0</v>
      </c>
      <c r="I3275" s="20" t="e">
        <f t="shared" si="220"/>
        <v>#DIV/0!</v>
      </c>
      <c r="M3275" s="2"/>
    </row>
    <row r="3276" spans="1:13" ht="12.75" hidden="1">
      <c r="A3276" s="10"/>
      <c r="F3276" s="55"/>
      <c r="G3276" s="55"/>
      <c r="H3276" s="5">
        <f t="shared" si="221"/>
        <v>0</v>
      </c>
      <c r="I3276" s="20" t="e">
        <f t="shared" si="220"/>
        <v>#DIV/0!</v>
      </c>
      <c r="M3276" s="2"/>
    </row>
    <row r="3277" spans="1:13" ht="12.75" hidden="1">
      <c r="A3277" s="10"/>
      <c r="F3277" s="55"/>
      <c r="G3277" s="55"/>
      <c r="H3277" s="5">
        <f t="shared" si="221"/>
        <v>0</v>
      </c>
      <c r="I3277" s="20" t="e">
        <f t="shared" si="220"/>
        <v>#DIV/0!</v>
      </c>
      <c r="M3277" s="2"/>
    </row>
    <row r="3278" spans="1:13" ht="12.75" hidden="1">
      <c r="A3278" s="10"/>
      <c r="F3278" s="55"/>
      <c r="G3278" s="55"/>
      <c r="H3278" s="5">
        <f t="shared" si="221"/>
        <v>0</v>
      </c>
      <c r="I3278" s="20" t="e">
        <f t="shared" si="220"/>
        <v>#DIV/0!</v>
      </c>
      <c r="M3278" s="2"/>
    </row>
    <row r="3279" spans="1:13" ht="12.75" hidden="1">
      <c r="A3279" s="10"/>
      <c r="F3279" s="55"/>
      <c r="G3279" s="55"/>
      <c r="H3279" s="5">
        <f t="shared" si="221"/>
        <v>0</v>
      </c>
      <c r="I3279" s="20" t="e">
        <f t="shared" si="220"/>
        <v>#DIV/0!</v>
      </c>
      <c r="M3279" s="2"/>
    </row>
    <row r="3280" spans="1:13" ht="12.75" hidden="1">
      <c r="A3280" s="10"/>
      <c r="F3280" s="55"/>
      <c r="G3280" s="55"/>
      <c r="H3280" s="5">
        <f t="shared" si="221"/>
        <v>0</v>
      </c>
      <c r="I3280" s="20" t="e">
        <f t="shared" si="220"/>
        <v>#DIV/0!</v>
      </c>
      <c r="M3280" s="2"/>
    </row>
    <row r="3281" spans="1:13" ht="12.75" hidden="1">
      <c r="A3281" s="10"/>
      <c r="F3281" s="55"/>
      <c r="G3281" s="55"/>
      <c r="H3281" s="5">
        <f t="shared" si="221"/>
        <v>0</v>
      </c>
      <c r="I3281" s="20" t="e">
        <f t="shared" si="220"/>
        <v>#DIV/0!</v>
      </c>
      <c r="M3281" s="2"/>
    </row>
    <row r="3282" spans="1:13" ht="12.75" hidden="1">
      <c r="A3282" s="10"/>
      <c r="F3282" s="55"/>
      <c r="G3282" s="55"/>
      <c r="H3282" s="5">
        <f t="shared" si="221"/>
        <v>0</v>
      </c>
      <c r="I3282" s="20" t="e">
        <f t="shared" si="220"/>
        <v>#DIV/0!</v>
      </c>
      <c r="M3282" s="2"/>
    </row>
    <row r="3283" spans="1:13" ht="12.75" hidden="1">
      <c r="A3283" s="10"/>
      <c r="F3283" s="55"/>
      <c r="G3283" s="55"/>
      <c r="H3283" s="5">
        <f t="shared" si="221"/>
        <v>0</v>
      </c>
      <c r="I3283" s="20" t="e">
        <f t="shared" si="220"/>
        <v>#DIV/0!</v>
      </c>
      <c r="M3283" s="2"/>
    </row>
    <row r="3284" spans="1:13" ht="12.75" hidden="1">
      <c r="A3284" s="10"/>
      <c r="F3284" s="55"/>
      <c r="G3284" s="55"/>
      <c r="H3284" s="5">
        <f t="shared" si="221"/>
        <v>0</v>
      </c>
      <c r="I3284" s="20" t="e">
        <f t="shared" si="220"/>
        <v>#DIV/0!</v>
      </c>
      <c r="M3284" s="2"/>
    </row>
    <row r="3285" spans="1:13" ht="12.75" hidden="1">
      <c r="A3285" s="10"/>
      <c r="F3285" s="55"/>
      <c r="G3285" s="55"/>
      <c r="H3285" s="5">
        <f t="shared" si="221"/>
        <v>0</v>
      </c>
      <c r="I3285" s="20" t="e">
        <f t="shared" si="220"/>
        <v>#DIV/0!</v>
      </c>
      <c r="M3285" s="2"/>
    </row>
    <row r="3286" spans="1:13" ht="12.75" hidden="1">
      <c r="A3286" s="10"/>
      <c r="F3286" s="55"/>
      <c r="G3286" s="55"/>
      <c r="H3286" s="5">
        <f t="shared" si="221"/>
        <v>0</v>
      </c>
      <c r="I3286" s="20" t="e">
        <f t="shared" si="220"/>
        <v>#DIV/0!</v>
      </c>
      <c r="M3286" s="2"/>
    </row>
    <row r="3287" spans="1:13" ht="12.75" hidden="1">
      <c r="A3287" s="10"/>
      <c r="F3287" s="55"/>
      <c r="G3287" s="55"/>
      <c r="H3287" s="5">
        <f t="shared" si="221"/>
        <v>0</v>
      </c>
      <c r="I3287" s="20" t="e">
        <f t="shared" si="220"/>
        <v>#DIV/0!</v>
      </c>
      <c r="M3287" s="2"/>
    </row>
    <row r="3288" spans="1:13" ht="12.75" hidden="1">
      <c r="A3288" s="10"/>
      <c r="F3288" s="55"/>
      <c r="G3288" s="55"/>
      <c r="H3288" s="5">
        <f t="shared" si="221"/>
        <v>0</v>
      </c>
      <c r="I3288" s="20" t="e">
        <f t="shared" si="220"/>
        <v>#DIV/0!</v>
      </c>
      <c r="M3288" s="2"/>
    </row>
    <row r="3289" spans="1:13" ht="12.75" hidden="1">
      <c r="A3289" s="10"/>
      <c r="F3289" s="55"/>
      <c r="G3289" s="55"/>
      <c r="H3289" s="5">
        <f t="shared" si="221"/>
        <v>0</v>
      </c>
      <c r="I3289" s="20" t="e">
        <f t="shared" si="220"/>
        <v>#DIV/0!</v>
      </c>
      <c r="M3289" s="2"/>
    </row>
    <row r="3290" spans="1:13" ht="12.75" hidden="1">
      <c r="A3290" s="10"/>
      <c r="F3290" s="55"/>
      <c r="G3290" s="55"/>
      <c r="H3290" s="5">
        <f t="shared" si="221"/>
        <v>0</v>
      </c>
      <c r="I3290" s="20" t="e">
        <f t="shared" si="220"/>
        <v>#DIV/0!</v>
      </c>
      <c r="M3290" s="2"/>
    </row>
    <row r="3291" spans="1:13" ht="12.75" hidden="1">
      <c r="A3291" s="10"/>
      <c r="F3291" s="55"/>
      <c r="G3291" s="55"/>
      <c r="H3291" s="5">
        <f t="shared" si="221"/>
        <v>0</v>
      </c>
      <c r="I3291" s="20" t="e">
        <f t="shared" si="220"/>
        <v>#DIV/0!</v>
      </c>
      <c r="M3291" s="2"/>
    </row>
    <row r="3292" spans="1:13" ht="12.75" hidden="1">
      <c r="A3292" s="10"/>
      <c r="F3292" s="55"/>
      <c r="G3292" s="55"/>
      <c r="H3292" s="5">
        <f t="shared" si="221"/>
        <v>0</v>
      </c>
      <c r="I3292" s="20" t="e">
        <f t="shared" si="220"/>
        <v>#DIV/0!</v>
      </c>
      <c r="M3292" s="2"/>
    </row>
    <row r="3293" spans="1:13" ht="12.75" hidden="1">
      <c r="A3293" s="10"/>
      <c r="F3293" s="55"/>
      <c r="G3293" s="55"/>
      <c r="H3293" s="5">
        <f t="shared" si="221"/>
        <v>0</v>
      </c>
      <c r="I3293" s="20" t="e">
        <f t="shared" si="220"/>
        <v>#DIV/0!</v>
      </c>
      <c r="M3293" s="2"/>
    </row>
    <row r="3294" spans="1:13" ht="12.75" hidden="1">
      <c r="A3294" s="10"/>
      <c r="F3294" s="55"/>
      <c r="G3294" s="55"/>
      <c r="H3294" s="5">
        <f t="shared" si="221"/>
        <v>0</v>
      </c>
      <c r="I3294" s="20" t="e">
        <f t="shared" si="220"/>
        <v>#DIV/0!</v>
      </c>
      <c r="M3294" s="2"/>
    </row>
    <row r="3295" spans="1:13" ht="12.75" hidden="1">
      <c r="A3295" s="10"/>
      <c r="F3295" s="55"/>
      <c r="G3295" s="55"/>
      <c r="H3295" s="5">
        <f t="shared" si="221"/>
        <v>0</v>
      </c>
      <c r="I3295" s="20" t="e">
        <f t="shared" si="220"/>
        <v>#DIV/0!</v>
      </c>
      <c r="M3295" s="2"/>
    </row>
    <row r="3296" spans="1:13" ht="12.75" hidden="1">
      <c r="A3296" s="10"/>
      <c r="F3296" s="55"/>
      <c r="G3296" s="55"/>
      <c r="M3296" s="2"/>
    </row>
    <row r="3297" spans="1:13" ht="12.75" hidden="1">
      <c r="A3297" s="10"/>
      <c r="F3297" s="55"/>
      <c r="G3297" s="55"/>
      <c r="M3297" s="2"/>
    </row>
    <row r="3298" spans="1:13" ht="12.75" hidden="1">
      <c r="A3298" s="10"/>
      <c r="F3298" s="55"/>
      <c r="G3298" s="55"/>
      <c r="M3298" s="2"/>
    </row>
    <row r="3299" spans="1:13" ht="12.75" hidden="1">
      <c r="A3299" s="10"/>
      <c r="F3299" s="55"/>
      <c r="G3299" s="55"/>
      <c r="M3299" s="2"/>
    </row>
    <row r="3300" spans="1:13" ht="12.75" hidden="1">
      <c r="A3300" s="10"/>
      <c r="F3300" s="55"/>
      <c r="G3300" s="55"/>
      <c r="M3300" s="2"/>
    </row>
    <row r="3301" spans="1:13" ht="12.75" hidden="1">
      <c r="A3301" s="10"/>
      <c r="F3301" s="55"/>
      <c r="G3301" s="55"/>
      <c r="M3301" s="2"/>
    </row>
    <row r="3302" spans="1:13" ht="12.75" hidden="1">
      <c r="A3302" s="10"/>
      <c r="F3302" s="55"/>
      <c r="G3302" s="55"/>
      <c r="M3302" s="2"/>
    </row>
    <row r="3303" spans="1:13" ht="12.75" hidden="1">
      <c r="A3303" s="10"/>
      <c r="F3303" s="55"/>
      <c r="G3303" s="55"/>
      <c r="M3303" s="2"/>
    </row>
    <row r="3304" spans="1:13" ht="12.75" hidden="1">
      <c r="A3304" s="10"/>
      <c r="F3304" s="55"/>
      <c r="G3304" s="55"/>
      <c r="M3304" s="2"/>
    </row>
    <row r="3305" spans="1:13" ht="12.75" hidden="1">
      <c r="A3305" s="10"/>
      <c r="F3305" s="55"/>
      <c r="G3305" s="55"/>
      <c r="M3305" s="2"/>
    </row>
    <row r="3306" spans="1:13" ht="12.75" hidden="1">
      <c r="A3306" s="10"/>
      <c r="F3306" s="55"/>
      <c r="G3306" s="55"/>
      <c r="M3306" s="2"/>
    </row>
    <row r="3307" spans="1:13" ht="12.75" hidden="1">
      <c r="A3307" s="10"/>
      <c r="F3307" s="55"/>
      <c r="G3307" s="55"/>
      <c r="M3307" s="2"/>
    </row>
    <row r="3308" spans="1:13" ht="12.75" hidden="1">
      <c r="A3308" s="10"/>
      <c r="F3308" s="55"/>
      <c r="G3308" s="55"/>
      <c r="M3308" s="2"/>
    </row>
    <row r="3309" spans="1:13" ht="12.75" hidden="1">
      <c r="A3309" s="10"/>
      <c r="F3309" s="55"/>
      <c r="G3309" s="55"/>
      <c r="M3309" s="2"/>
    </row>
    <row r="3310" spans="1:13" ht="12.75" hidden="1">
      <c r="A3310" s="10"/>
      <c r="F3310" s="55"/>
      <c r="G3310" s="55"/>
      <c r="M3310" s="2"/>
    </row>
    <row r="3311" spans="1:13" ht="12.75" hidden="1">
      <c r="A3311" s="10"/>
      <c r="F3311" s="55"/>
      <c r="G3311" s="55"/>
      <c r="M3311" s="2"/>
    </row>
    <row r="3312" spans="1:13" ht="12.75" hidden="1">
      <c r="A3312" s="10"/>
      <c r="F3312" s="55"/>
      <c r="G3312" s="55"/>
      <c r="M3312" s="2"/>
    </row>
    <row r="3313" spans="1:13" ht="12.75" hidden="1">
      <c r="A3313" s="10"/>
      <c r="F3313" s="55"/>
      <c r="G3313" s="55"/>
      <c r="M3313" s="2"/>
    </row>
    <row r="3314" spans="1:13" ht="12.75" hidden="1">
      <c r="A3314" s="10"/>
      <c r="F3314" s="55"/>
      <c r="G3314" s="55"/>
      <c r="M3314" s="2"/>
    </row>
    <row r="3315" spans="1:13" ht="12.75" hidden="1">
      <c r="A3315" s="10"/>
      <c r="F3315" s="55"/>
      <c r="G3315" s="55"/>
      <c r="M3315" s="2"/>
    </row>
    <row r="3316" spans="1:13" ht="12.75" hidden="1">
      <c r="A3316" s="10"/>
      <c r="F3316" s="55"/>
      <c r="G3316" s="55"/>
      <c r="M3316" s="2"/>
    </row>
    <row r="3317" spans="1:13" ht="12.75" hidden="1">
      <c r="A3317" s="10"/>
      <c r="F3317" s="55"/>
      <c r="G3317" s="55"/>
      <c r="M3317" s="2"/>
    </row>
    <row r="3318" spans="1:13" ht="12.75" hidden="1">
      <c r="A3318" s="10"/>
      <c r="F3318" s="55"/>
      <c r="G3318" s="55"/>
      <c r="M3318" s="2"/>
    </row>
    <row r="3319" spans="1:13" ht="12.75" hidden="1">
      <c r="A3319" s="10"/>
      <c r="F3319" s="55"/>
      <c r="G3319" s="55"/>
      <c r="M3319" s="2"/>
    </row>
    <row r="3320" spans="1:13" ht="12.75" hidden="1">
      <c r="A3320" s="10"/>
      <c r="F3320" s="55"/>
      <c r="G3320" s="55"/>
      <c r="M3320" s="2"/>
    </row>
    <row r="3321" spans="1:13" ht="12.75" hidden="1">
      <c r="A3321" s="10"/>
      <c r="F3321" s="55"/>
      <c r="G3321" s="55"/>
      <c r="M3321" s="2"/>
    </row>
    <row r="3322" spans="1:13" ht="12.75" hidden="1">
      <c r="A3322" s="10"/>
      <c r="F3322" s="55"/>
      <c r="G3322" s="55"/>
      <c r="M3322" s="2"/>
    </row>
    <row r="3323" spans="1:13" ht="12.75" hidden="1">
      <c r="A3323" s="10"/>
      <c r="F3323" s="55"/>
      <c r="G3323" s="55"/>
      <c r="M3323" s="2"/>
    </row>
    <row r="3324" spans="1:13" ht="12.75" hidden="1">
      <c r="A3324" s="10"/>
      <c r="F3324" s="55"/>
      <c r="G3324" s="55"/>
      <c r="M3324" s="2"/>
    </row>
    <row r="3325" spans="1:13" ht="12.75" hidden="1">
      <c r="A3325" s="10"/>
      <c r="F3325" s="55"/>
      <c r="G3325" s="55"/>
      <c r="M3325" s="2"/>
    </row>
    <row r="3326" spans="1:13" ht="12.75" hidden="1">
      <c r="A3326" s="10"/>
      <c r="F3326" s="55"/>
      <c r="G3326" s="55"/>
      <c r="M3326" s="2"/>
    </row>
    <row r="3327" spans="1:13" ht="12.75" hidden="1">
      <c r="A3327" s="10"/>
      <c r="F3327" s="55"/>
      <c r="G3327" s="55"/>
      <c r="M3327" s="2"/>
    </row>
    <row r="3328" spans="1:13" ht="12.75" hidden="1">
      <c r="A3328" s="10"/>
      <c r="F3328" s="55"/>
      <c r="G3328" s="55"/>
      <c r="M3328" s="2"/>
    </row>
    <row r="3329" spans="1:13" ht="12.75" hidden="1">
      <c r="A3329" s="10"/>
      <c r="F3329" s="55"/>
      <c r="G3329" s="55"/>
      <c r="M3329" s="2"/>
    </row>
    <row r="3330" spans="1:13" ht="12.75" hidden="1">
      <c r="A3330" s="10"/>
      <c r="F3330" s="55"/>
      <c r="G3330" s="55"/>
      <c r="M3330" s="2"/>
    </row>
    <row r="3331" spans="1:13" ht="12.75" hidden="1">
      <c r="A3331" s="10"/>
      <c r="F3331" s="55"/>
      <c r="G3331" s="55"/>
      <c r="M3331" s="2"/>
    </row>
    <row r="3332" spans="1:13" ht="12.75" hidden="1">
      <c r="A3332" s="10"/>
      <c r="F3332" s="55"/>
      <c r="G3332" s="55"/>
      <c r="M3332" s="2"/>
    </row>
    <row r="3333" spans="1:13" ht="12.75" hidden="1">
      <c r="A3333" s="10"/>
      <c r="F3333" s="55"/>
      <c r="G3333" s="55"/>
      <c r="M3333" s="2"/>
    </row>
    <row r="3334" spans="1:13" ht="12.75" hidden="1">
      <c r="A3334" s="10"/>
      <c r="F3334" s="55"/>
      <c r="G3334" s="55"/>
      <c r="M3334" s="2"/>
    </row>
    <row r="3335" spans="1:13" ht="12.75" hidden="1">
      <c r="A3335" s="10"/>
      <c r="F3335" s="55"/>
      <c r="G3335" s="55"/>
      <c r="M3335" s="2"/>
    </row>
    <row r="3336" spans="1:13" ht="12.75" hidden="1">
      <c r="A3336" s="10"/>
      <c r="F3336" s="55"/>
      <c r="G3336" s="55"/>
      <c r="M3336" s="2"/>
    </row>
    <row r="3337" spans="1:13" ht="12.75" hidden="1">
      <c r="A3337" s="10"/>
      <c r="F3337" s="55"/>
      <c r="G3337" s="55"/>
      <c r="M3337" s="2"/>
    </row>
    <row r="3338" spans="1:13" ht="12.75" hidden="1">
      <c r="A3338" s="10"/>
      <c r="F3338" s="55"/>
      <c r="G3338" s="55"/>
      <c r="M3338" s="2"/>
    </row>
    <row r="3339" spans="1:13" ht="12.75" hidden="1">
      <c r="A3339" s="10"/>
      <c r="F3339" s="55"/>
      <c r="G3339" s="55"/>
      <c r="M3339" s="2"/>
    </row>
    <row r="3340" spans="1:13" ht="12.75" hidden="1">
      <c r="A3340" s="10"/>
      <c r="F3340" s="55"/>
      <c r="G3340" s="55"/>
      <c r="M3340" s="2"/>
    </row>
    <row r="3341" spans="1:13" ht="12.75" hidden="1">
      <c r="A3341" s="10"/>
      <c r="F3341" s="55"/>
      <c r="G3341" s="55"/>
      <c r="M3341" s="2"/>
    </row>
    <row r="3342" spans="1:13" ht="12.75" hidden="1">
      <c r="A3342" s="10"/>
      <c r="F3342" s="55"/>
      <c r="G3342" s="55"/>
      <c r="M3342" s="2"/>
    </row>
    <row r="3343" spans="1:13" ht="12.75" hidden="1">
      <c r="A3343" s="10"/>
      <c r="F3343" s="55"/>
      <c r="G3343" s="55"/>
      <c r="M3343" s="2"/>
    </row>
    <row r="3344" spans="1:13" ht="12.75" hidden="1">
      <c r="A3344" s="10"/>
      <c r="F3344" s="55"/>
      <c r="G3344" s="55"/>
      <c r="M3344" s="2"/>
    </row>
    <row r="3345" spans="1:13" ht="12.75" hidden="1">
      <c r="A3345" s="10"/>
      <c r="F3345" s="55"/>
      <c r="G3345" s="55"/>
      <c r="M3345" s="2"/>
    </row>
    <row r="3346" spans="1:13" ht="12.75" hidden="1">
      <c r="A3346" s="10"/>
      <c r="F3346" s="55"/>
      <c r="G3346" s="55"/>
      <c r="M3346" s="2"/>
    </row>
    <row r="3347" spans="1:13" ht="12.75" hidden="1">
      <c r="A3347" s="10"/>
      <c r="F3347" s="55"/>
      <c r="G3347" s="55"/>
      <c r="M3347" s="2"/>
    </row>
    <row r="3348" spans="1:13" ht="12.75" hidden="1">
      <c r="A3348" s="10"/>
      <c r="F3348" s="55"/>
      <c r="G3348" s="55"/>
      <c r="M3348" s="2"/>
    </row>
    <row r="3349" spans="1:13" ht="12.75" hidden="1">
      <c r="A3349" s="10"/>
      <c r="F3349" s="55"/>
      <c r="G3349" s="55"/>
      <c r="M3349" s="2"/>
    </row>
    <row r="3350" spans="1:13" ht="12.75" hidden="1">
      <c r="A3350" s="10"/>
      <c r="F3350" s="55"/>
      <c r="G3350" s="55"/>
      <c r="M3350" s="2"/>
    </row>
    <row r="3351" spans="1:13" ht="12.75" hidden="1">
      <c r="A3351" s="10"/>
      <c r="F3351" s="55"/>
      <c r="G3351" s="55"/>
      <c r="M3351" s="2"/>
    </row>
    <row r="3352" spans="1:13" ht="12.75" hidden="1">
      <c r="A3352" s="10"/>
      <c r="F3352" s="55"/>
      <c r="G3352" s="55"/>
      <c r="M3352" s="2"/>
    </row>
    <row r="3353" spans="1:13" ht="12.75" hidden="1">
      <c r="A3353" s="10"/>
      <c r="F3353" s="55"/>
      <c r="G3353" s="55"/>
      <c r="M3353" s="2"/>
    </row>
    <row r="3354" spans="1:13" ht="12.75" hidden="1">
      <c r="A3354" s="10"/>
      <c r="F3354" s="55"/>
      <c r="G3354" s="55"/>
      <c r="M3354" s="2"/>
    </row>
    <row r="3355" spans="1:13" ht="12.75" hidden="1">
      <c r="A3355" s="10"/>
      <c r="F3355" s="55"/>
      <c r="G3355" s="55"/>
      <c r="M3355" s="2"/>
    </row>
    <row r="3356" spans="1:13" ht="12.75" hidden="1">
      <c r="A3356" s="10"/>
      <c r="F3356" s="55"/>
      <c r="G3356" s="55"/>
      <c r="M3356" s="2"/>
    </row>
    <row r="3357" spans="1:13" ht="12.75" hidden="1">
      <c r="A3357" s="10"/>
      <c r="F3357" s="55"/>
      <c r="G3357" s="55"/>
      <c r="M3357" s="2"/>
    </row>
    <row r="3358" spans="1:13" ht="12.75" hidden="1">
      <c r="A3358" s="10"/>
      <c r="F3358" s="55"/>
      <c r="G3358" s="55"/>
      <c r="M3358" s="2"/>
    </row>
    <row r="3359" spans="1:13" ht="12.75" hidden="1">
      <c r="A3359" s="10"/>
      <c r="F3359" s="55"/>
      <c r="G3359" s="55"/>
      <c r="M3359" s="2"/>
    </row>
    <row r="3360" spans="1:13" ht="12.75" hidden="1">
      <c r="A3360" s="10"/>
      <c r="F3360" s="55"/>
      <c r="G3360" s="55"/>
      <c r="M3360" s="2"/>
    </row>
    <row r="3361" spans="1:13" ht="12.75" hidden="1">
      <c r="A3361" s="10"/>
      <c r="F3361" s="55"/>
      <c r="G3361" s="55"/>
      <c r="M3361" s="2"/>
    </row>
    <row r="3362" spans="1:13" ht="12.75" hidden="1">
      <c r="A3362" s="10"/>
      <c r="F3362" s="55"/>
      <c r="G3362" s="55"/>
      <c r="M3362" s="2"/>
    </row>
    <row r="3363" spans="1:13" ht="12.75" hidden="1">
      <c r="A3363" s="10"/>
      <c r="F3363" s="55"/>
      <c r="G3363" s="55"/>
      <c r="M3363" s="2"/>
    </row>
    <row r="3364" spans="1:13" ht="12.75" hidden="1">
      <c r="A3364" s="10"/>
      <c r="F3364" s="55"/>
      <c r="G3364" s="55"/>
      <c r="M3364" s="2"/>
    </row>
    <row r="3365" spans="1:13" s="289" customFormat="1" ht="12.75" hidden="1">
      <c r="A3365" s="284"/>
      <c r="B3365" s="285"/>
      <c r="C3365" s="284"/>
      <c r="D3365" s="284"/>
      <c r="E3365" s="284"/>
      <c r="F3365" s="286"/>
      <c r="G3365" s="286"/>
      <c r="H3365" s="285"/>
      <c r="I3365" s="269"/>
      <c r="K3365" s="68"/>
      <c r="L3365" s="13"/>
      <c r="M3365" s="2"/>
    </row>
    <row r="3366" spans="1:13" s="289" customFormat="1" ht="12.75" hidden="1">
      <c r="A3366" s="284"/>
      <c r="B3366" s="285"/>
      <c r="C3366" s="284"/>
      <c r="D3366" s="284"/>
      <c r="E3366" s="284"/>
      <c r="F3366" s="286"/>
      <c r="G3366" s="286"/>
      <c r="H3366" s="285"/>
      <c r="I3366" s="269"/>
      <c r="K3366" s="68"/>
      <c r="L3366" s="13"/>
      <c r="M3366" s="2"/>
    </row>
    <row r="3367" spans="2:13" ht="12.75" hidden="1">
      <c r="B3367" s="69"/>
      <c r="F3367" s="55"/>
      <c r="G3367" s="55"/>
      <c r="H3367" s="285"/>
      <c r="I3367" s="20" t="e">
        <f aca="true" t="shared" si="222" ref="I3367:I3430">+B3367/M3367</f>
        <v>#DIV/0!</v>
      </c>
      <c r="M3367" s="2"/>
    </row>
    <row r="3368" spans="2:13" ht="12.75" hidden="1">
      <c r="B3368" s="69"/>
      <c r="F3368" s="55"/>
      <c r="G3368" s="55"/>
      <c r="H3368" s="285"/>
      <c r="I3368" s="20" t="e">
        <f t="shared" si="222"/>
        <v>#DIV/0!</v>
      </c>
      <c r="M3368" s="2"/>
    </row>
    <row r="3369" spans="2:13" ht="12.75" hidden="1">
      <c r="B3369" s="69"/>
      <c r="F3369" s="55"/>
      <c r="G3369" s="55"/>
      <c r="H3369" s="5">
        <f aca="true" t="shared" si="223" ref="H3369:H3432">H3368-B3369</f>
        <v>0</v>
      </c>
      <c r="I3369" s="20" t="e">
        <f t="shared" si="222"/>
        <v>#DIV/0!</v>
      </c>
      <c r="M3369" s="2"/>
    </row>
    <row r="3370" spans="2:13" ht="12.75" hidden="1">
      <c r="B3370" s="69"/>
      <c r="F3370" s="55"/>
      <c r="G3370" s="55"/>
      <c r="H3370" s="5">
        <f t="shared" si="223"/>
        <v>0</v>
      </c>
      <c r="I3370" s="20" t="e">
        <f t="shared" si="222"/>
        <v>#DIV/0!</v>
      </c>
      <c r="M3370" s="2"/>
    </row>
    <row r="3371" spans="2:13" ht="12.75" hidden="1">
      <c r="B3371" s="69"/>
      <c r="F3371" s="55"/>
      <c r="G3371" s="55"/>
      <c r="H3371" s="5">
        <f t="shared" si="223"/>
        <v>0</v>
      </c>
      <c r="I3371" s="20" t="e">
        <f t="shared" si="222"/>
        <v>#DIV/0!</v>
      </c>
      <c r="M3371" s="2"/>
    </row>
    <row r="3372" spans="2:13" ht="12.75" hidden="1">
      <c r="B3372" s="69"/>
      <c r="F3372" s="55"/>
      <c r="G3372" s="55"/>
      <c r="H3372" s="5">
        <f t="shared" si="223"/>
        <v>0</v>
      </c>
      <c r="I3372" s="20" t="e">
        <f t="shared" si="222"/>
        <v>#DIV/0!</v>
      </c>
      <c r="M3372" s="2"/>
    </row>
    <row r="3373" spans="2:13" ht="12.75" hidden="1">
      <c r="B3373" s="69"/>
      <c r="F3373" s="55"/>
      <c r="G3373" s="55"/>
      <c r="H3373" s="5">
        <f t="shared" si="223"/>
        <v>0</v>
      </c>
      <c r="I3373" s="20" t="e">
        <f t="shared" si="222"/>
        <v>#DIV/0!</v>
      </c>
      <c r="M3373" s="2"/>
    </row>
    <row r="3374" spans="2:13" ht="12.75" hidden="1">
      <c r="B3374" s="69"/>
      <c r="F3374" s="55"/>
      <c r="G3374" s="55"/>
      <c r="H3374" s="5">
        <f t="shared" si="223"/>
        <v>0</v>
      </c>
      <c r="I3374" s="20" t="e">
        <f t="shared" si="222"/>
        <v>#DIV/0!</v>
      </c>
      <c r="M3374" s="2"/>
    </row>
    <row r="3375" spans="2:13" ht="12.75" hidden="1">
      <c r="B3375" s="69"/>
      <c r="F3375" s="55"/>
      <c r="G3375" s="55"/>
      <c r="H3375" s="5">
        <f t="shared" si="223"/>
        <v>0</v>
      </c>
      <c r="I3375" s="20" t="e">
        <f t="shared" si="222"/>
        <v>#DIV/0!</v>
      </c>
      <c r="M3375" s="2"/>
    </row>
    <row r="3376" spans="2:13" ht="12.75" hidden="1">
      <c r="B3376" s="69"/>
      <c r="F3376" s="55"/>
      <c r="G3376" s="55"/>
      <c r="H3376" s="5">
        <f t="shared" si="223"/>
        <v>0</v>
      </c>
      <c r="I3376" s="20" t="e">
        <f t="shared" si="222"/>
        <v>#DIV/0!</v>
      </c>
      <c r="M3376" s="2"/>
    </row>
    <row r="3377" spans="2:13" ht="12.75" hidden="1">
      <c r="B3377" s="69"/>
      <c r="F3377" s="55"/>
      <c r="G3377" s="55"/>
      <c r="H3377" s="5">
        <f t="shared" si="223"/>
        <v>0</v>
      </c>
      <c r="I3377" s="20" t="e">
        <f t="shared" si="222"/>
        <v>#DIV/0!</v>
      </c>
      <c r="M3377" s="2"/>
    </row>
    <row r="3378" spans="2:13" ht="12.75" hidden="1">
      <c r="B3378" s="69"/>
      <c r="F3378" s="55"/>
      <c r="G3378" s="55"/>
      <c r="H3378" s="5">
        <f t="shared" si="223"/>
        <v>0</v>
      </c>
      <c r="I3378" s="20" t="e">
        <f t="shared" si="222"/>
        <v>#DIV/0!</v>
      </c>
      <c r="M3378" s="2"/>
    </row>
    <row r="3379" spans="2:13" ht="12.75" hidden="1">
      <c r="B3379" s="69"/>
      <c r="F3379" s="55"/>
      <c r="G3379" s="55"/>
      <c r="H3379" s="5">
        <f t="shared" si="223"/>
        <v>0</v>
      </c>
      <c r="I3379" s="20" t="e">
        <f t="shared" si="222"/>
        <v>#DIV/0!</v>
      </c>
      <c r="M3379" s="2"/>
    </row>
    <row r="3380" spans="2:13" ht="12.75" hidden="1">
      <c r="B3380" s="69"/>
      <c r="F3380" s="55"/>
      <c r="G3380" s="55"/>
      <c r="H3380" s="5">
        <f t="shared" si="223"/>
        <v>0</v>
      </c>
      <c r="I3380" s="20" t="e">
        <f t="shared" si="222"/>
        <v>#DIV/0!</v>
      </c>
      <c r="M3380" s="2"/>
    </row>
    <row r="3381" spans="6:13" ht="12.75" hidden="1">
      <c r="F3381" s="55"/>
      <c r="G3381" s="55"/>
      <c r="H3381" s="5">
        <f t="shared" si="223"/>
        <v>0</v>
      </c>
      <c r="I3381" s="20" t="e">
        <f t="shared" si="222"/>
        <v>#DIV/0!</v>
      </c>
      <c r="M3381" s="2"/>
    </row>
    <row r="3382" spans="2:13" ht="12.75" hidden="1">
      <c r="B3382" s="90"/>
      <c r="F3382" s="55"/>
      <c r="G3382" s="55"/>
      <c r="H3382" s="5">
        <f t="shared" si="223"/>
        <v>0</v>
      </c>
      <c r="I3382" s="20" t="e">
        <f t="shared" si="222"/>
        <v>#DIV/0!</v>
      </c>
      <c r="M3382" s="2"/>
    </row>
    <row r="3383" spans="6:13" ht="12.75" hidden="1">
      <c r="F3383" s="55"/>
      <c r="G3383" s="55"/>
      <c r="H3383" s="5">
        <f t="shared" si="223"/>
        <v>0</v>
      </c>
      <c r="I3383" s="20" t="e">
        <f t="shared" si="222"/>
        <v>#DIV/0!</v>
      </c>
      <c r="M3383" s="2"/>
    </row>
    <row r="3384" spans="6:13" ht="12.75" hidden="1">
      <c r="F3384" s="55"/>
      <c r="G3384" s="55"/>
      <c r="H3384" s="5">
        <f t="shared" si="223"/>
        <v>0</v>
      </c>
      <c r="I3384" s="20" t="e">
        <f t="shared" si="222"/>
        <v>#DIV/0!</v>
      </c>
      <c r="M3384" s="2"/>
    </row>
    <row r="3385" spans="6:13" ht="12.75" hidden="1">
      <c r="F3385" s="55"/>
      <c r="G3385" s="55"/>
      <c r="H3385" s="5">
        <f t="shared" si="223"/>
        <v>0</v>
      </c>
      <c r="I3385" s="20" t="e">
        <f t="shared" si="222"/>
        <v>#DIV/0!</v>
      </c>
      <c r="M3385" s="2"/>
    </row>
    <row r="3386" spans="6:13" ht="12.75" hidden="1">
      <c r="F3386" s="55"/>
      <c r="G3386" s="55"/>
      <c r="H3386" s="5">
        <f t="shared" si="223"/>
        <v>0</v>
      </c>
      <c r="I3386" s="20" t="e">
        <f t="shared" si="222"/>
        <v>#DIV/0!</v>
      </c>
      <c r="M3386" s="2"/>
    </row>
    <row r="3387" spans="6:13" ht="12.75" hidden="1">
      <c r="F3387" s="55"/>
      <c r="G3387" s="55"/>
      <c r="H3387" s="5">
        <f t="shared" si="223"/>
        <v>0</v>
      </c>
      <c r="I3387" s="20" t="e">
        <f t="shared" si="222"/>
        <v>#DIV/0!</v>
      </c>
      <c r="M3387" s="2"/>
    </row>
    <row r="3388" spans="6:13" ht="12.75" hidden="1">
      <c r="F3388" s="55"/>
      <c r="G3388" s="55"/>
      <c r="H3388" s="5">
        <f t="shared" si="223"/>
        <v>0</v>
      </c>
      <c r="I3388" s="20" t="e">
        <f t="shared" si="222"/>
        <v>#DIV/0!</v>
      </c>
      <c r="M3388" s="2"/>
    </row>
    <row r="3389" spans="6:13" ht="12.75" hidden="1">
      <c r="F3389" s="55"/>
      <c r="G3389" s="55"/>
      <c r="H3389" s="5">
        <f t="shared" si="223"/>
        <v>0</v>
      </c>
      <c r="I3389" s="20" t="e">
        <f t="shared" si="222"/>
        <v>#DIV/0!</v>
      </c>
      <c r="M3389" s="2"/>
    </row>
    <row r="3390" spans="6:13" ht="12.75" hidden="1">
      <c r="F3390" s="55"/>
      <c r="G3390" s="55"/>
      <c r="H3390" s="5">
        <f t="shared" si="223"/>
        <v>0</v>
      </c>
      <c r="I3390" s="20" t="e">
        <f t="shared" si="222"/>
        <v>#DIV/0!</v>
      </c>
      <c r="M3390" s="2"/>
    </row>
    <row r="3391" spans="6:13" ht="12.75" hidden="1">
      <c r="F3391" s="55"/>
      <c r="G3391" s="55"/>
      <c r="H3391" s="5">
        <f t="shared" si="223"/>
        <v>0</v>
      </c>
      <c r="I3391" s="20" t="e">
        <f t="shared" si="222"/>
        <v>#DIV/0!</v>
      </c>
      <c r="M3391" s="2"/>
    </row>
    <row r="3392" spans="6:13" ht="12.75" hidden="1">
      <c r="F3392" s="55"/>
      <c r="G3392" s="55"/>
      <c r="H3392" s="5">
        <f t="shared" si="223"/>
        <v>0</v>
      </c>
      <c r="I3392" s="20" t="e">
        <f t="shared" si="222"/>
        <v>#DIV/0!</v>
      </c>
      <c r="M3392" s="2"/>
    </row>
    <row r="3393" spans="6:13" ht="12.75" hidden="1">
      <c r="F3393" s="55"/>
      <c r="G3393" s="55"/>
      <c r="H3393" s="5">
        <f t="shared" si="223"/>
        <v>0</v>
      </c>
      <c r="I3393" s="20" t="e">
        <f t="shared" si="222"/>
        <v>#DIV/0!</v>
      </c>
      <c r="M3393" s="2"/>
    </row>
    <row r="3394" spans="6:13" ht="12.75" hidden="1">
      <c r="F3394" s="55"/>
      <c r="G3394" s="55"/>
      <c r="H3394" s="5">
        <f t="shared" si="223"/>
        <v>0</v>
      </c>
      <c r="I3394" s="20" t="e">
        <f t="shared" si="222"/>
        <v>#DIV/0!</v>
      </c>
      <c r="M3394" s="2"/>
    </row>
    <row r="3395" spans="6:13" ht="12.75" hidden="1">
      <c r="F3395" s="55"/>
      <c r="G3395" s="55"/>
      <c r="H3395" s="5">
        <f t="shared" si="223"/>
        <v>0</v>
      </c>
      <c r="I3395" s="20" t="e">
        <f t="shared" si="222"/>
        <v>#DIV/0!</v>
      </c>
      <c r="M3395" s="2"/>
    </row>
    <row r="3396" spans="6:13" ht="12.75" hidden="1">
      <c r="F3396" s="55"/>
      <c r="G3396" s="55"/>
      <c r="H3396" s="5">
        <f t="shared" si="223"/>
        <v>0</v>
      </c>
      <c r="I3396" s="20" t="e">
        <f t="shared" si="222"/>
        <v>#DIV/0!</v>
      </c>
      <c r="M3396" s="2"/>
    </row>
    <row r="3397" spans="6:13" ht="12.75" hidden="1">
      <c r="F3397" s="55"/>
      <c r="G3397" s="55"/>
      <c r="H3397" s="5">
        <f t="shared" si="223"/>
        <v>0</v>
      </c>
      <c r="I3397" s="20" t="e">
        <f t="shared" si="222"/>
        <v>#DIV/0!</v>
      </c>
      <c r="M3397" s="2"/>
    </row>
    <row r="3398" spans="6:13" ht="12.75" hidden="1">
      <c r="F3398" s="55"/>
      <c r="G3398" s="55"/>
      <c r="H3398" s="5">
        <f t="shared" si="223"/>
        <v>0</v>
      </c>
      <c r="I3398" s="20" t="e">
        <f t="shared" si="222"/>
        <v>#DIV/0!</v>
      </c>
      <c r="M3398" s="2"/>
    </row>
    <row r="3399" spans="6:13" ht="12.75" hidden="1">
      <c r="F3399" s="55"/>
      <c r="G3399" s="55"/>
      <c r="H3399" s="5">
        <f t="shared" si="223"/>
        <v>0</v>
      </c>
      <c r="I3399" s="20" t="e">
        <f t="shared" si="222"/>
        <v>#DIV/0!</v>
      </c>
      <c r="M3399" s="2"/>
    </row>
    <row r="3400" spans="6:13" ht="12.75" hidden="1">
      <c r="F3400" s="55"/>
      <c r="G3400" s="55"/>
      <c r="H3400" s="5">
        <f t="shared" si="223"/>
        <v>0</v>
      </c>
      <c r="I3400" s="20" t="e">
        <f t="shared" si="222"/>
        <v>#DIV/0!</v>
      </c>
      <c r="M3400" s="2"/>
    </row>
    <row r="3401" spans="6:13" ht="12.75" hidden="1">
      <c r="F3401" s="55"/>
      <c r="G3401" s="55"/>
      <c r="H3401" s="5">
        <f t="shared" si="223"/>
        <v>0</v>
      </c>
      <c r="I3401" s="20" t="e">
        <f t="shared" si="222"/>
        <v>#DIV/0!</v>
      </c>
      <c r="M3401" s="2"/>
    </row>
    <row r="3402" spans="6:13" ht="12.75" hidden="1">
      <c r="F3402" s="55"/>
      <c r="G3402" s="55"/>
      <c r="H3402" s="5">
        <f t="shared" si="223"/>
        <v>0</v>
      </c>
      <c r="I3402" s="20" t="e">
        <f t="shared" si="222"/>
        <v>#DIV/0!</v>
      </c>
      <c r="M3402" s="2"/>
    </row>
    <row r="3403" spans="6:13" ht="12.75" hidden="1">
      <c r="F3403" s="55"/>
      <c r="G3403" s="55"/>
      <c r="H3403" s="5">
        <f t="shared" si="223"/>
        <v>0</v>
      </c>
      <c r="I3403" s="20" t="e">
        <f t="shared" si="222"/>
        <v>#DIV/0!</v>
      </c>
      <c r="M3403" s="2"/>
    </row>
    <row r="3404" spans="6:13" ht="12.75" hidden="1">
      <c r="F3404" s="55"/>
      <c r="G3404" s="55"/>
      <c r="H3404" s="5">
        <f t="shared" si="223"/>
        <v>0</v>
      </c>
      <c r="I3404" s="20" t="e">
        <f t="shared" si="222"/>
        <v>#DIV/0!</v>
      </c>
      <c r="M3404" s="2"/>
    </row>
    <row r="3405" spans="6:13" ht="12.75" hidden="1">
      <c r="F3405" s="55"/>
      <c r="G3405" s="55"/>
      <c r="H3405" s="5">
        <f t="shared" si="223"/>
        <v>0</v>
      </c>
      <c r="I3405" s="20" t="e">
        <f t="shared" si="222"/>
        <v>#DIV/0!</v>
      </c>
      <c r="M3405" s="2"/>
    </row>
    <row r="3406" spans="6:13" ht="12.75" hidden="1">
      <c r="F3406" s="55"/>
      <c r="G3406" s="55"/>
      <c r="H3406" s="5">
        <f t="shared" si="223"/>
        <v>0</v>
      </c>
      <c r="I3406" s="20" t="e">
        <f t="shared" si="222"/>
        <v>#DIV/0!</v>
      </c>
      <c r="M3406" s="2"/>
    </row>
    <row r="3407" spans="6:13" ht="12.75" hidden="1">
      <c r="F3407" s="55"/>
      <c r="G3407" s="55"/>
      <c r="H3407" s="5">
        <f t="shared" si="223"/>
        <v>0</v>
      </c>
      <c r="I3407" s="20" t="e">
        <f t="shared" si="222"/>
        <v>#DIV/0!</v>
      </c>
      <c r="M3407" s="2"/>
    </row>
    <row r="3408" spans="6:13" ht="12.75" hidden="1">
      <c r="F3408" s="55"/>
      <c r="G3408" s="55"/>
      <c r="H3408" s="5">
        <f t="shared" si="223"/>
        <v>0</v>
      </c>
      <c r="I3408" s="20" t="e">
        <f t="shared" si="222"/>
        <v>#DIV/0!</v>
      </c>
      <c r="M3408" s="2"/>
    </row>
    <row r="3409" spans="6:13" ht="12.75" hidden="1">
      <c r="F3409" s="55"/>
      <c r="G3409" s="55"/>
      <c r="H3409" s="5">
        <f t="shared" si="223"/>
        <v>0</v>
      </c>
      <c r="I3409" s="20" t="e">
        <f t="shared" si="222"/>
        <v>#DIV/0!</v>
      </c>
      <c r="M3409" s="2"/>
    </row>
    <row r="3410" spans="6:13" ht="12.75" hidden="1">
      <c r="F3410" s="55"/>
      <c r="G3410" s="55"/>
      <c r="H3410" s="5">
        <f t="shared" si="223"/>
        <v>0</v>
      </c>
      <c r="I3410" s="20" t="e">
        <f t="shared" si="222"/>
        <v>#DIV/0!</v>
      </c>
      <c r="M3410" s="2"/>
    </row>
    <row r="3411" spans="6:13" ht="12.75" hidden="1">
      <c r="F3411" s="55"/>
      <c r="G3411" s="55"/>
      <c r="H3411" s="5">
        <f t="shared" si="223"/>
        <v>0</v>
      </c>
      <c r="I3411" s="20" t="e">
        <f t="shared" si="222"/>
        <v>#DIV/0!</v>
      </c>
      <c r="M3411" s="2"/>
    </row>
    <row r="3412" spans="6:13" ht="12.75" hidden="1">
      <c r="F3412" s="55"/>
      <c r="G3412" s="55"/>
      <c r="H3412" s="5">
        <f t="shared" si="223"/>
        <v>0</v>
      </c>
      <c r="I3412" s="20" t="e">
        <f t="shared" si="222"/>
        <v>#DIV/0!</v>
      </c>
      <c r="M3412" s="2"/>
    </row>
    <row r="3413" spans="6:13" ht="12.75" hidden="1">
      <c r="F3413" s="55"/>
      <c r="G3413" s="55"/>
      <c r="H3413" s="5">
        <f t="shared" si="223"/>
        <v>0</v>
      </c>
      <c r="I3413" s="20" t="e">
        <f t="shared" si="222"/>
        <v>#DIV/0!</v>
      </c>
      <c r="M3413" s="2"/>
    </row>
    <row r="3414" spans="6:13" ht="12.75" hidden="1">
      <c r="F3414" s="55"/>
      <c r="G3414" s="55"/>
      <c r="H3414" s="5">
        <f t="shared" si="223"/>
        <v>0</v>
      </c>
      <c r="I3414" s="20" t="e">
        <f t="shared" si="222"/>
        <v>#DIV/0!</v>
      </c>
      <c r="M3414" s="2"/>
    </row>
    <row r="3415" spans="6:13" ht="12.75" hidden="1">
      <c r="F3415" s="55"/>
      <c r="G3415" s="55"/>
      <c r="H3415" s="5">
        <f t="shared" si="223"/>
        <v>0</v>
      </c>
      <c r="I3415" s="20" t="e">
        <f t="shared" si="222"/>
        <v>#DIV/0!</v>
      </c>
      <c r="M3415" s="2"/>
    </row>
    <row r="3416" spans="6:13" ht="12.75" hidden="1">
      <c r="F3416" s="55"/>
      <c r="G3416" s="55"/>
      <c r="H3416" s="5">
        <f t="shared" si="223"/>
        <v>0</v>
      </c>
      <c r="I3416" s="20" t="e">
        <f t="shared" si="222"/>
        <v>#DIV/0!</v>
      </c>
      <c r="M3416" s="2"/>
    </row>
    <row r="3417" spans="6:13" ht="12.75" hidden="1">
      <c r="F3417" s="55"/>
      <c r="G3417" s="55"/>
      <c r="H3417" s="5">
        <f t="shared" si="223"/>
        <v>0</v>
      </c>
      <c r="I3417" s="20" t="e">
        <f t="shared" si="222"/>
        <v>#DIV/0!</v>
      </c>
      <c r="M3417" s="2"/>
    </row>
    <row r="3418" spans="6:13" ht="12.75" hidden="1">
      <c r="F3418" s="55"/>
      <c r="G3418" s="55"/>
      <c r="H3418" s="5">
        <f t="shared" si="223"/>
        <v>0</v>
      </c>
      <c r="I3418" s="20" t="e">
        <f t="shared" si="222"/>
        <v>#DIV/0!</v>
      </c>
      <c r="M3418" s="2"/>
    </row>
    <row r="3419" spans="6:13" ht="12.75" hidden="1">
      <c r="F3419" s="55"/>
      <c r="G3419" s="55"/>
      <c r="H3419" s="5">
        <f t="shared" si="223"/>
        <v>0</v>
      </c>
      <c r="I3419" s="20" t="e">
        <f t="shared" si="222"/>
        <v>#DIV/0!</v>
      </c>
      <c r="M3419" s="2"/>
    </row>
    <row r="3420" spans="6:13" ht="12.75" hidden="1">
      <c r="F3420" s="55"/>
      <c r="G3420" s="55"/>
      <c r="H3420" s="5">
        <f t="shared" si="223"/>
        <v>0</v>
      </c>
      <c r="I3420" s="20" t="e">
        <f t="shared" si="222"/>
        <v>#DIV/0!</v>
      </c>
      <c r="M3420" s="2"/>
    </row>
    <row r="3421" spans="6:13" ht="12.75" hidden="1">
      <c r="F3421" s="55"/>
      <c r="G3421" s="55"/>
      <c r="H3421" s="5">
        <f t="shared" si="223"/>
        <v>0</v>
      </c>
      <c r="I3421" s="20" t="e">
        <f t="shared" si="222"/>
        <v>#DIV/0!</v>
      </c>
      <c r="M3421" s="2"/>
    </row>
    <row r="3422" spans="6:13" ht="12.75" hidden="1">
      <c r="F3422" s="55"/>
      <c r="G3422" s="55"/>
      <c r="H3422" s="5">
        <f t="shared" si="223"/>
        <v>0</v>
      </c>
      <c r="I3422" s="20" t="e">
        <f t="shared" si="222"/>
        <v>#DIV/0!</v>
      </c>
      <c r="M3422" s="2"/>
    </row>
    <row r="3423" spans="6:13" ht="12.75" hidden="1">
      <c r="F3423" s="55"/>
      <c r="G3423" s="55"/>
      <c r="H3423" s="5">
        <f t="shared" si="223"/>
        <v>0</v>
      </c>
      <c r="I3423" s="20" t="e">
        <f t="shared" si="222"/>
        <v>#DIV/0!</v>
      </c>
      <c r="M3423" s="2"/>
    </row>
    <row r="3424" spans="6:13" ht="12.75" hidden="1">
      <c r="F3424" s="55"/>
      <c r="G3424" s="55"/>
      <c r="H3424" s="5">
        <f t="shared" si="223"/>
        <v>0</v>
      </c>
      <c r="I3424" s="20" t="e">
        <f t="shared" si="222"/>
        <v>#DIV/0!</v>
      </c>
      <c r="M3424" s="2"/>
    </row>
    <row r="3425" spans="6:13" ht="12.75" hidden="1">
      <c r="F3425" s="55"/>
      <c r="G3425" s="55"/>
      <c r="H3425" s="5">
        <f t="shared" si="223"/>
        <v>0</v>
      </c>
      <c r="I3425" s="20" t="e">
        <f t="shared" si="222"/>
        <v>#DIV/0!</v>
      </c>
      <c r="M3425" s="2"/>
    </row>
    <row r="3426" spans="6:13" ht="12.75" hidden="1">
      <c r="F3426" s="55"/>
      <c r="G3426" s="55"/>
      <c r="H3426" s="5">
        <f t="shared" si="223"/>
        <v>0</v>
      </c>
      <c r="I3426" s="20" t="e">
        <f t="shared" si="222"/>
        <v>#DIV/0!</v>
      </c>
      <c r="M3426" s="2"/>
    </row>
    <row r="3427" spans="6:13" ht="12.75" hidden="1">
      <c r="F3427" s="55"/>
      <c r="G3427" s="55"/>
      <c r="H3427" s="5">
        <f t="shared" si="223"/>
        <v>0</v>
      </c>
      <c r="I3427" s="20" t="e">
        <f t="shared" si="222"/>
        <v>#DIV/0!</v>
      </c>
      <c r="M3427" s="2"/>
    </row>
    <row r="3428" spans="6:13" ht="12.75" hidden="1">
      <c r="F3428" s="55"/>
      <c r="G3428" s="55"/>
      <c r="H3428" s="5">
        <f t="shared" si="223"/>
        <v>0</v>
      </c>
      <c r="I3428" s="20" t="e">
        <f t="shared" si="222"/>
        <v>#DIV/0!</v>
      </c>
      <c r="M3428" s="2"/>
    </row>
    <row r="3429" spans="6:13" ht="12.75" hidden="1">
      <c r="F3429" s="55"/>
      <c r="G3429" s="55"/>
      <c r="H3429" s="5">
        <f t="shared" si="223"/>
        <v>0</v>
      </c>
      <c r="I3429" s="20" t="e">
        <f t="shared" si="222"/>
        <v>#DIV/0!</v>
      </c>
      <c r="M3429" s="2"/>
    </row>
    <row r="3430" spans="6:13" ht="12.75" hidden="1">
      <c r="F3430" s="55"/>
      <c r="G3430" s="55"/>
      <c r="H3430" s="5">
        <f t="shared" si="223"/>
        <v>0</v>
      </c>
      <c r="I3430" s="20" t="e">
        <f t="shared" si="222"/>
        <v>#DIV/0!</v>
      </c>
      <c r="M3430" s="2"/>
    </row>
    <row r="3431" spans="6:13" ht="12.75" hidden="1">
      <c r="F3431" s="55"/>
      <c r="G3431" s="55"/>
      <c r="H3431" s="5">
        <f t="shared" si="223"/>
        <v>0</v>
      </c>
      <c r="I3431" s="20" t="e">
        <f aca="true" t="shared" si="224" ref="I3431:I3494">+B3431/M3431</f>
        <v>#DIV/0!</v>
      </c>
      <c r="M3431" s="2"/>
    </row>
    <row r="3432" spans="6:13" ht="12.75" hidden="1">
      <c r="F3432" s="55"/>
      <c r="G3432" s="55"/>
      <c r="H3432" s="5">
        <f t="shared" si="223"/>
        <v>0</v>
      </c>
      <c r="I3432" s="20" t="e">
        <f t="shared" si="224"/>
        <v>#DIV/0!</v>
      </c>
      <c r="M3432" s="2"/>
    </row>
    <row r="3433" spans="6:13" ht="12.75" hidden="1">
      <c r="F3433" s="55"/>
      <c r="G3433" s="55"/>
      <c r="H3433" s="5">
        <f aca="true" t="shared" si="225" ref="H3433:H3496">H3432-B3433</f>
        <v>0</v>
      </c>
      <c r="I3433" s="20" t="e">
        <f t="shared" si="224"/>
        <v>#DIV/0!</v>
      </c>
      <c r="M3433" s="2"/>
    </row>
    <row r="3434" spans="6:13" ht="12.75" hidden="1">
      <c r="F3434" s="55"/>
      <c r="G3434" s="55"/>
      <c r="H3434" s="5">
        <f t="shared" si="225"/>
        <v>0</v>
      </c>
      <c r="I3434" s="20" t="e">
        <f t="shared" si="224"/>
        <v>#DIV/0!</v>
      </c>
      <c r="M3434" s="2"/>
    </row>
    <row r="3435" spans="6:13" ht="12.75" hidden="1">
      <c r="F3435" s="55"/>
      <c r="G3435" s="55"/>
      <c r="H3435" s="5">
        <f t="shared" si="225"/>
        <v>0</v>
      </c>
      <c r="I3435" s="20" t="e">
        <f t="shared" si="224"/>
        <v>#DIV/0!</v>
      </c>
      <c r="M3435" s="2"/>
    </row>
    <row r="3436" spans="6:13" ht="12.75" hidden="1">
      <c r="F3436" s="55"/>
      <c r="G3436" s="55"/>
      <c r="H3436" s="5">
        <f t="shared" si="225"/>
        <v>0</v>
      </c>
      <c r="I3436" s="20" t="e">
        <f t="shared" si="224"/>
        <v>#DIV/0!</v>
      </c>
      <c r="M3436" s="2"/>
    </row>
    <row r="3437" spans="6:13" ht="12.75" hidden="1">
      <c r="F3437" s="55"/>
      <c r="G3437" s="55"/>
      <c r="H3437" s="5">
        <f t="shared" si="225"/>
        <v>0</v>
      </c>
      <c r="I3437" s="20" t="e">
        <f t="shared" si="224"/>
        <v>#DIV/0!</v>
      </c>
      <c r="M3437" s="2"/>
    </row>
    <row r="3438" spans="6:13" ht="12.75" hidden="1">
      <c r="F3438" s="55"/>
      <c r="G3438" s="55"/>
      <c r="H3438" s="5">
        <f t="shared" si="225"/>
        <v>0</v>
      </c>
      <c r="I3438" s="20" t="e">
        <f t="shared" si="224"/>
        <v>#DIV/0!</v>
      </c>
      <c r="M3438" s="2"/>
    </row>
    <row r="3439" spans="6:13" ht="12.75" hidden="1">
      <c r="F3439" s="55"/>
      <c r="G3439" s="55"/>
      <c r="H3439" s="5">
        <f t="shared" si="225"/>
        <v>0</v>
      </c>
      <c r="I3439" s="20" t="e">
        <f t="shared" si="224"/>
        <v>#DIV/0!</v>
      </c>
      <c r="M3439" s="2"/>
    </row>
    <row r="3440" spans="6:13" ht="12.75" hidden="1">
      <c r="F3440" s="55"/>
      <c r="G3440" s="55"/>
      <c r="H3440" s="5">
        <f t="shared" si="225"/>
        <v>0</v>
      </c>
      <c r="I3440" s="20" t="e">
        <f t="shared" si="224"/>
        <v>#DIV/0!</v>
      </c>
      <c r="M3440" s="2"/>
    </row>
    <row r="3441" spans="6:13" ht="12.75" hidden="1">
      <c r="F3441" s="55"/>
      <c r="G3441" s="55"/>
      <c r="H3441" s="5">
        <f t="shared" si="225"/>
        <v>0</v>
      </c>
      <c r="I3441" s="20" t="e">
        <f t="shared" si="224"/>
        <v>#DIV/0!</v>
      </c>
      <c r="M3441" s="2"/>
    </row>
    <row r="3442" spans="6:13" ht="12.75" hidden="1">
      <c r="F3442" s="55"/>
      <c r="G3442" s="55"/>
      <c r="H3442" s="5">
        <f t="shared" si="225"/>
        <v>0</v>
      </c>
      <c r="I3442" s="20" t="e">
        <f t="shared" si="224"/>
        <v>#DIV/0!</v>
      </c>
      <c r="M3442" s="2"/>
    </row>
    <row r="3443" spans="6:13" ht="12.75" hidden="1">
      <c r="F3443" s="55"/>
      <c r="G3443" s="55"/>
      <c r="H3443" s="5">
        <f t="shared" si="225"/>
        <v>0</v>
      </c>
      <c r="I3443" s="20" t="e">
        <f t="shared" si="224"/>
        <v>#DIV/0!</v>
      </c>
      <c r="M3443" s="2"/>
    </row>
    <row r="3444" spans="6:13" ht="12.75" hidden="1">
      <c r="F3444" s="55"/>
      <c r="G3444" s="55"/>
      <c r="H3444" s="5">
        <f t="shared" si="225"/>
        <v>0</v>
      </c>
      <c r="I3444" s="20" t="e">
        <f t="shared" si="224"/>
        <v>#DIV/0!</v>
      </c>
      <c r="M3444" s="2"/>
    </row>
    <row r="3445" spans="6:13" ht="12.75" hidden="1">
      <c r="F3445" s="55"/>
      <c r="G3445" s="55"/>
      <c r="H3445" s="5">
        <f t="shared" si="225"/>
        <v>0</v>
      </c>
      <c r="I3445" s="20" t="e">
        <f t="shared" si="224"/>
        <v>#DIV/0!</v>
      </c>
      <c r="M3445" s="2"/>
    </row>
    <row r="3446" spans="6:13" ht="12.75" hidden="1">
      <c r="F3446" s="55"/>
      <c r="G3446" s="55"/>
      <c r="H3446" s="5">
        <f t="shared" si="225"/>
        <v>0</v>
      </c>
      <c r="I3446" s="20" t="e">
        <f t="shared" si="224"/>
        <v>#DIV/0!</v>
      </c>
      <c r="M3446" s="2"/>
    </row>
    <row r="3447" spans="6:13" ht="12.75" hidden="1">
      <c r="F3447" s="55"/>
      <c r="G3447" s="55"/>
      <c r="H3447" s="5">
        <f t="shared" si="225"/>
        <v>0</v>
      </c>
      <c r="I3447" s="20" t="e">
        <f t="shared" si="224"/>
        <v>#DIV/0!</v>
      </c>
      <c r="M3447" s="2"/>
    </row>
    <row r="3448" spans="6:13" ht="12.75" hidden="1">
      <c r="F3448" s="55"/>
      <c r="G3448" s="55"/>
      <c r="H3448" s="5">
        <f t="shared" si="225"/>
        <v>0</v>
      </c>
      <c r="I3448" s="20" t="e">
        <f t="shared" si="224"/>
        <v>#DIV/0!</v>
      </c>
      <c r="M3448" s="2"/>
    </row>
    <row r="3449" spans="6:13" ht="12.75" hidden="1">
      <c r="F3449" s="55"/>
      <c r="G3449" s="55"/>
      <c r="H3449" s="5">
        <f t="shared" si="225"/>
        <v>0</v>
      </c>
      <c r="I3449" s="20" t="e">
        <f t="shared" si="224"/>
        <v>#DIV/0!</v>
      </c>
      <c r="M3449" s="2"/>
    </row>
    <row r="3450" spans="6:13" ht="12.75" hidden="1">
      <c r="F3450" s="55"/>
      <c r="G3450" s="55"/>
      <c r="H3450" s="5">
        <f t="shared" si="225"/>
        <v>0</v>
      </c>
      <c r="I3450" s="20" t="e">
        <f t="shared" si="224"/>
        <v>#DIV/0!</v>
      </c>
      <c r="M3450" s="2"/>
    </row>
    <row r="3451" spans="6:13" ht="12.75" hidden="1">
      <c r="F3451" s="55"/>
      <c r="G3451" s="55"/>
      <c r="H3451" s="5">
        <f t="shared" si="225"/>
        <v>0</v>
      </c>
      <c r="I3451" s="20" t="e">
        <f t="shared" si="224"/>
        <v>#DIV/0!</v>
      </c>
      <c r="M3451" s="2"/>
    </row>
    <row r="3452" spans="6:13" ht="12.75" hidden="1">
      <c r="F3452" s="55"/>
      <c r="G3452" s="55"/>
      <c r="H3452" s="5">
        <f t="shared" si="225"/>
        <v>0</v>
      </c>
      <c r="I3452" s="20" t="e">
        <f t="shared" si="224"/>
        <v>#DIV/0!</v>
      </c>
      <c r="M3452" s="2"/>
    </row>
    <row r="3453" spans="6:13" ht="12.75" hidden="1">
      <c r="F3453" s="55"/>
      <c r="G3453" s="55"/>
      <c r="H3453" s="5">
        <f t="shared" si="225"/>
        <v>0</v>
      </c>
      <c r="I3453" s="20" t="e">
        <f t="shared" si="224"/>
        <v>#DIV/0!</v>
      </c>
      <c r="M3453" s="2"/>
    </row>
    <row r="3454" spans="6:13" ht="12.75" hidden="1">
      <c r="F3454" s="55"/>
      <c r="G3454" s="55"/>
      <c r="H3454" s="5">
        <f t="shared" si="225"/>
        <v>0</v>
      </c>
      <c r="I3454" s="20" t="e">
        <f t="shared" si="224"/>
        <v>#DIV/0!</v>
      </c>
      <c r="M3454" s="2"/>
    </row>
    <row r="3455" spans="6:13" ht="12.75" hidden="1">
      <c r="F3455" s="55"/>
      <c r="G3455" s="55"/>
      <c r="H3455" s="5">
        <f t="shared" si="225"/>
        <v>0</v>
      </c>
      <c r="I3455" s="20" t="e">
        <f t="shared" si="224"/>
        <v>#DIV/0!</v>
      </c>
      <c r="M3455" s="2"/>
    </row>
    <row r="3456" spans="6:13" ht="12.75" hidden="1">
      <c r="F3456" s="55"/>
      <c r="G3456" s="55"/>
      <c r="H3456" s="5">
        <f t="shared" si="225"/>
        <v>0</v>
      </c>
      <c r="I3456" s="20" t="e">
        <f t="shared" si="224"/>
        <v>#DIV/0!</v>
      </c>
      <c r="M3456" s="2"/>
    </row>
    <row r="3457" spans="6:13" ht="12.75" hidden="1">
      <c r="F3457" s="55"/>
      <c r="G3457" s="55"/>
      <c r="H3457" s="5">
        <f t="shared" si="225"/>
        <v>0</v>
      </c>
      <c r="I3457" s="20" t="e">
        <f t="shared" si="224"/>
        <v>#DIV/0!</v>
      </c>
      <c r="M3457" s="2"/>
    </row>
    <row r="3458" spans="6:13" ht="12.75" hidden="1">
      <c r="F3458" s="55"/>
      <c r="G3458" s="55"/>
      <c r="H3458" s="5">
        <f t="shared" si="225"/>
        <v>0</v>
      </c>
      <c r="I3458" s="20" t="e">
        <f t="shared" si="224"/>
        <v>#DIV/0!</v>
      </c>
      <c r="M3458" s="2"/>
    </row>
    <row r="3459" spans="6:13" ht="12.75" hidden="1">
      <c r="F3459" s="55"/>
      <c r="G3459" s="55"/>
      <c r="H3459" s="5">
        <f t="shared" si="225"/>
        <v>0</v>
      </c>
      <c r="I3459" s="20" t="e">
        <f t="shared" si="224"/>
        <v>#DIV/0!</v>
      </c>
      <c r="M3459" s="2"/>
    </row>
    <row r="3460" spans="6:13" ht="12.75" hidden="1">
      <c r="F3460" s="55"/>
      <c r="G3460" s="55"/>
      <c r="H3460" s="5">
        <f t="shared" si="225"/>
        <v>0</v>
      </c>
      <c r="I3460" s="20" t="e">
        <f t="shared" si="224"/>
        <v>#DIV/0!</v>
      </c>
      <c r="M3460" s="2"/>
    </row>
    <row r="3461" spans="6:13" ht="12.75" hidden="1">
      <c r="F3461" s="55"/>
      <c r="G3461" s="55"/>
      <c r="H3461" s="5">
        <f t="shared" si="225"/>
        <v>0</v>
      </c>
      <c r="I3461" s="20" t="e">
        <f t="shared" si="224"/>
        <v>#DIV/0!</v>
      </c>
      <c r="M3461" s="2"/>
    </row>
    <row r="3462" spans="6:13" ht="12.75" hidden="1">
      <c r="F3462" s="55"/>
      <c r="G3462" s="55"/>
      <c r="H3462" s="5">
        <f t="shared" si="225"/>
        <v>0</v>
      </c>
      <c r="I3462" s="20" t="e">
        <f t="shared" si="224"/>
        <v>#DIV/0!</v>
      </c>
      <c r="M3462" s="2"/>
    </row>
    <row r="3463" spans="6:13" ht="12.75" hidden="1">
      <c r="F3463" s="55"/>
      <c r="G3463" s="55"/>
      <c r="H3463" s="5">
        <f t="shared" si="225"/>
        <v>0</v>
      </c>
      <c r="I3463" s="20" t="e">
        <f t="shared" si="224"/>
        <v>#DIV/0!</v>
      </c>
      <c r="M3463" s="2"/>
    </row>
    <row r="3464" spans="6:13" ht="12.75" hidden="1">
      <c r="F3464" s="55"/>
      <c r="G3464" s="55"/>
      <c r="H3464" s="5">
        <f t="shared" si="225"/>
        <v>0</v>
      </c>
      <c r="I3464" s="20" t="e">
        <f t="shared" si="224"/>
        <v>#DIV/0!</v>
      </c>
      <c r="M3464" s="2"/>
    </row>
    <row r="3465" spans="6:13" ht="12.75" hidden="1">
      <c r="F3465" s="55"/>
      <c r="G3465" s="55"/>
      <c r="H3465" s="5">
        <f t="shared" si="225"/>
        <v>0</v>
      </c>
      <c r="I3465" s="20" t="e">
        <f t="shared" si="224"/>
        <v>#DIV/0!</v>
      </c>
      <c r="M3465" s="2"/>
    </row>
    <row r="3466" spans="6:13" ht="12.75" hidden="1">
      <c r="F3466" s="55"/>
      <c r="G3466" s="55"/>
      <c r="H3466" s="5">
        <f t="shared" si="225"/>
        <v>0</v>
      </c>
      <c r="I3466" s="20" t="e">
        <f t="shared" si="224"/>
        <v>#DIV/0!</v>
      </c>
      <c r="M3466" s="2"/>
    </row>
    <row r="3467" spans="6:13" ht="12.75" hidden="1">
      <c r="F3467" s="55"/>
      <c r="G3467" s="55"/>
      <c r="H3467" s="5">
        <f t="shared" si="225"/>
        <v>0</v>
      </c>
      <c r="I3467" s="20" t="e">
        <f t="shared" si="224"/>
        <v>#DIV/0!</v>
      </c>
      <c r="M3467" s="2"/>
    </row>
    <row r="3468" spans="6:13" ht="12.75" hidden="1">
      <c r="F3468" s="55"/>
      <c r="G3468" s="55"/>
      <c r="H3468" s="5">
        <f t="shared" si="225"/>
        <v>0</v>
      </c>
      <c r="I3468" s="20" t="e">
        <f t="shared" si="224"/>
        <v>#DIV/0!</v>
      </c>
      <c r="M3468" s="2"/>
    </row>
    <row r="3469" spans="6:13" ht="12.75" hidden="1">
      <c r="F3469" s="55"/>
      <c r="G3469" s="55"/>
      <c r="H3469" s="5">
        <f t="shared" si="225"/>
        <v>0</v>
      </c>
      <c r="I3469" s="20" t="e">
        <f t="shared" si="224"/>
        <v>#DIV/0!</v>
      </c>
      <c r="M3469" s="2"/>
    </row>
    <row r="3470" spans="6:13" ht="12.75" hidden="1">
      <c r="F3470" s="55"/>
      <c r="G3470" s="55"/>
      <c r="H3470" s="5">
        <f t="shared" si="225"/>
        <v>0</v>
      </c>
      <c r="I3470" s="20" t="e">
        <f t="shared" si="224"/>
        <v>#DIV/0!</v>
      </c>
      <c r="M3470" s="2"/>
    </row>
    <row r="3471" spans="6:13" ht="12.75" hidden="1">
      <c r="F3471" s="55"/>
      <c r="G3471" s="55"/>
      <c r="H3471" s="5">
        <f t="shared" si="225"/>
        <v>0</v>
      </c>
      <c r="I3471" s="20" t="e">
        <f t="shared" si="224"/>
        <v>#DIV/0!</v>
      </c>
      <c r="M3471" s="2"/>
    </row>
    <row r="3472" spans="6:13" ht="12.75" hidden="1">
      <c r="F3472" s="55"/>
      <c r="G3472" s="55"/>
      <c r="H3472" s="5">
        <f t="shared" si="225"/>
        <v>0</v>
      </c>
      <c r="I3472" s="20" t="e">
        <f t="shared" si="224"/>
        <v>#DIV/0!</v>
      </c>
      <c r="M3472" s="2"/>
    </row>
    <row r="3473" spans="6:13" ht="12.75" hidden="1">
      <c r="F3473" s="55"/>
      <c r="G3473" s="55"/>
      <c r="H3473" s="5">
        <f t="shared" si="225"/>
        <v>0</v>
      </c>
      <c r="I3473" s="20" t="e">
        <f t="shared" si="224"/>
        <v>#DIV/0!</v>
      </c>
      <c r="M3473" s="2"/>
    </row>
    <row r="3474" spans="6:13" ht="12.75" hidden="1">
      <c r="F3474" s="55"/>
      <c r="G3474" s="55"/>
      <c r="H3474" s="5">
        <f t="shared" si="225"/>
        <v>0</v>
      </c>
      <c r="I3474" s="20" t="e">
        <f t="shared" si="224"/>
        <v>#DIV/0!</v>
      </c>
      <c r="M3474" s="2"/>
    </row>
    <row r="3475" spans="6:13" ht="12.75" hidden="1">
      <c r="F3475" s="55"/>
      <c r="G3475" s="55"/>
      <c r="H3475" s="5">
        <f t="shared" si="225"/>
        <v>0</v>
      </c>
      <c r="I3475" s="20" t="e">
        <f t="shared" si="224"/>
        <v>#DIV/0!</v>
      </c>
      <c r="M3475" s="2"/>
    </row>
    <row r="3476" spans="6:13" ht="12.75" hidden="1">
      <c r="F3476" s="55"/>
      <c r="G3476" s="55"/>
      <c r="H3476" s="5">
        <f t="shared" si="225"/>
        <v>0</v>
      </c>
      <c r="I3476" s="20" t="e">
        <f t="shared" si="224"/>
        <v>#DIV/0!</v>
      </c>
      <c r="M3476" s="2"/>
    </row>
    <row r="3477" spans="6:13" ht="12.75" hidden="1">
      <c r="F3477" s="55"/>
      <c r="G3477" s="55"/>
      <c r="H3477" s="5">
        <f t="shared" si="225"/>
        <v>0</v>
      </c>
      <c r="I3477" s="20" t="e">
        <f t="shared" si="224"/>
        <v>#DIV/0!</v>
      </c>
      <c r="M3477" s="2"/>
    </row>
    <row r="3478" spans="6:13" ht="12.75" hidden="1">
      <c r="F3478" s="55"/>
      <c r="G3478" s="55"/>
      <c r="H3478" s="5">
        <f t="shared" si="225"/>
        <v>0</v>
      </c>
      <c r="I3478" s="20" t="e">
        <f t="shared" si="224"/>
        <v>#DIV/0!</v>
      </c>
      <c r="M3478" s="2"/>
    </row>
    <row r="3479" spans="6:13" ht="12.75" hidden="1">
      <c r="F3479" s="55"/>
      <c r="G3479" s="55"/>
      <c r="H3479" s="5">
        <f t="shared" si="225"/>
        <v>0</v>
      </c>
      <c r="I3479" s="20" t="e">
        <f t="shared" si="224"/>
        <v>#DIV/0!</v>
      </c>
      <c r="M3479" s="2"/>
    </row>
    <row r="3480" spans="6:13" ht="12.75" hidden="1">
      <c r="F3480" s="55"/>
      <c r="G3480" s="55"/>
      <c r="H3480" s="5">
        <f t="shared" si="225"/>
        <v>0</v>
      </c>
      <c r="I3480" s="20" t="e">
        <f t="shared" si="224"/>
        <v>#DIV/0!</v>
      </c>
      <c r="M3480" s="2"/>
    </row>
    <row r="3481" spans="6:13" ht="12.75" hidden="1">
      <c r="F3481" s="55"/>
      <c r="G3481" s="55"/>
      <c r="H3481" s="5">
        <f t="shared" si="225"/>
        <v>0</v>
      </c>
      <c r="I3481" s="20" t="e">
        <f t="shared" si="224"/>
        <v>#DIV/0!</v>
      </c>
      <c r="M3481" s="2"/>
    </row>
    <row r="3482" spans="6:13" ht="12.75" hidden="1">
      <c r="F3482" s="55"/>
      <c r="G3482" s="55"/>
      <c r="H3482" s="5">
        <f t="shared" si="225"/>
        <v>0</v>
      </c>
      <c r="I3482" s="20" t="e">
        <f t="shared" si="224"/>
        <v>#DIV/0!</v>
      </c>
      <c r="M3482" s="2"/>
    </row>
    <row r="3483" spans="6:13" ht="12.75" hidden="1">
      <c r="F3483" s="55"/>
      <c r="G3483" s="55"/>
      <c r="H3483" s="5">
        <f t="shared" si="225"/>
        <v>0</v>
      </c>
      <c r="I3483" s="20" t="e">
        <f t="shared" si="224"/>
        <v>#DIV/0!</v>
      </c>
      <c r="M3483" s="2"/>
    </row>
    <row r="3484" spans="6:13" ht="12.75" hidden="1">
      <c r="F3484" s="55"/>
      <c r="G3484" s="55"/>
      <c r="H3484" s="5">
        <f t="shared" si="225"/>
        <v>0</v>
      </c>
      <c r="I3484" s="20" t="e">
        <f t="shared" si="224"/>
        <v>#DIV/0!</v>
      </c>
      <c r="M3484" s="2"/>
    </row>
    <row r="3485" spans="6:13" ht="12.75" hidden="1">
      <c r="F3485" s="55"/>
      <c r="G3485" s="55"/>
      <c r="H3485" s="5">
        <f t="shared" si="225"/>
        <v>0</v>
      </c>
      <c r="I3485" s="20" t="e">
        <f t="shared" si="224"/>
        <v>#DIV/0!</v>
      </c>
      <c r="M3485" s="2"/>
    </row>
    <row r="3486" spans="6:13" ht="12.75" hidden="1">
      <c r="F3486" s="55"/>
      <c r="G3486" s="55"/>
      <c r="H3486" s="5">
        <f t="shared" si="225"/>
        <v>0</v>
      </c>
      <c r="I3486" s="20" t="e">
        <f t="shared" si="224"/>
        <v>#DIV/0!</v>
      </c>
      <c r="M3486" s="2"/>
    </row>
    <row r="3487" spans="6:13" ht="12.75" hidden="1">
      <c r="F3487" s="55"/>
      <c r="G3487" s="55"/>
      <c r="H3487" s="5">
        <f t="shared" si="225"/>
        <v>0</v>
      </c>
      <c r="I3487" s="20" t="e">
        <f t="shared" si="224"/>
        <v>#DIV/0!</v>
      </c>
      <c r="M3487" s="2"/>
    </row>
    <row r="3488" spans="6:13" ht="12.75" hidden="1">
      <c r="F3488" s="55"/>
      <c r="G3488" s="55"/>
      <c r="H3488" s="5">
        <f t="shared" si="225"/>
        <v>0</v>
      </c>
      <c r="I3488" s="20" t="e">
        <f t="shared" si="224"/>
        <v>#DIV/0!</v>
      </c>
      <c r="M3488" s="2"/>
    </row>
    <row r="3489" spans="6:13" ht="12.75" hidden="1">
      <c r="F3489" s="55"/>
      <c r="G3489" s="55"/>
      <c r="H3489" s="5">
        <f t="shared" si="225"/>
        <v>0</v>
      </c>
      <c r="I3489" s="20" t="e">
        <f t="shared" si="224"/>
        <v>#DIV/0!</v>
      </c>
      <c r="M3489" s="2"/>
    </row>
    <row r="3490" spans="6:13" ht="12.75" hidden="1">
      <c r="F3490" s="55"/>
      <c r="G3490" s="55"/>
      <c r="H3490" s="5">
        <f t="shared" si="225"/>
        <v>0</v>
      </c>
      <c r="I3490" s="20" t="e">
        <f t="shared" si="224"/>
        <v>#DIV/0!</v>
      </c>
      <c r="M3490" s="2"/>
    </row>
    <row r="3491" spans="6:13" ht="12.75" hidden="1">
      <c r="F3491" s="55"/>
      <c r="G3491" s="55"/>
      <c r="H3491" s="5">
        <f t="shared" si="225"/>
        <v>0</v>
      </c>
      <c r="I3491" s="20" t="e">
        <f t="shared" si="224"/>
        <v>#DIV/0!</v>
      </c>
      <c r="M3491" s="2"/>
    </row>
    <row r="3492" spans="6:13" ht="12.75" hidden="1">
      <c r="F3492" s="55"/>
      <c r="G3492" s="55"/>
      <c r="H3492" s="5">
        <f t="shared" si="225"/>
        <v>0</v>
      </c>
      <c r="I3492" s="20" t="e">
        <f t="shared" si="224"/>
        <v>#DIV/0!</v>
      </c>
      <c r="M3492" s="2"/>
    </row>
    <row r="3493" spans="6:13" ht="12.75" hidden="1">
      <c r="F3493" s="55"/>
      <c r="G3493" s="55"/>
      <c r="H3493" s="5">
        <f t="shared" si="225"/>
        <v>0</v>
      </c>
      <c r="I3493" s="20" t="e">
        <f t="shared" si="224"/>
        <v>#DIV/0!</v>
      </c>
      <c r="M3493" s="2"/>
    </row>
    <row r="3494" spans="6:13" ht="12.75" hidden="1">
      <c r="F3494" s="55"/>
      <c r="G3494" s="55"/>
      <c r="H3494" s="5">
        <f t="shared" si="225"/>
        <v>0</v>
      </c>
      <c r="I3494" s="20" t="e">
        <f t="shared" si="224"/>
        <v>#DIV/0!</v>
      </c>
      <c r="M3494" s="2"/>
    </row>
    <row r="3495" spans="6:13" ht="12.75" hidden="1">
      <c r="F3495" s="55"/>
      <c r="G3495" s="55"/>
      <c r="H3495" s="5">
        <f t="shared" si="225"/>
        <v>0</v>
      </c>
      <c r="I3495" s="20" t="e">
        <f aca="true" t="shared" si="226" ref="I3495:I3549">+B3495/M3495</f>
        <v>#DIV/0!</v>
      </c>
      <c r="M3495" s="2"/>
    </row>
    <row r="3496" spans="6:13" ht="12.75" hidden="1">
      <c r="F3496" s="55"/>
      <c r="G3496" s="55"/>
      <c r="H3496" s="5">
        <f t="shared" si="225"/>
        <v>0</v>
      </c>
      <c r="I3496" s="20" t="e">
        <f t="shared" si="226"/>
        <v>#DIV/0!</v>
      </c>
      <c r="M3496" s="2"/>
    </row>
    <row r="3497" spans="6:13" ht="12.75" hidden="1">
      <c r="F3497" s="55"/>
      <c r="G3497" s="55"/>
      <c r="H3497" s="5">
        <f aca="true" t="shared" si="227" ref="H3497:H3549">H3496-B3497</f>
        <v>0</v>
      </c>
      <c r="I3497" s="20" t="e">
        <f t="shared" si="226"/>
        <v>#DIV/0!</v>
      </c>
      <c r="M3497" s="2"/>
    </row>
    <row r="3498" spans="6:13" ht="12.75" hidden="1">
      <c r="F3498" s="55"/>
      <c r="G3498" s="55"/>
      <c r="H3498" s="5">
        <f t="shared" si="227"/>
        <v>0</v>
      </c>
      <c r="I3498" s="20" t="e">
        <f t="shared" si="226"/>
        <v>#DIV/0!</v>
      </c>
      <c r="M3498" s="2"/>
    </row>
    <row r="3499" spans="6:13" ht="12.75" hidden="1">
      <c r="F3499" s="55"/>
      <c r="G3499" s="55"/>
      <c r="H3499" s="5">
        <f t="shared" si="227"/>
        <v>0</v>
      </c>
      <c r="I3499" s="20" t="e">
        <f t="shared" si="226"/>
        <v>#DIV/0!</v>
      </c>
      <c r="M3499" s="2"/>
    </row>
    <row r="3500" spans="6:13" ht="12.75" hidden="1">
      <c r="F3500" s="55"/>
      <c r="G3500" s="55"/>
      <c r="H3500" s="5">
        <f t="shared" si="227"/>
        <v>0</v>
      </c>
      <c r="I3500" s="20" t="e">
        <f t="shared" si="226"/>
        <v>#DIV/0!</v>
      </c>
      <c r="M3500" s="2"/>
    </row>
    <row r="3501" spans="6:13" ht="12.75" hidden="1">
      <c r="F3501" s="55"/>
      <c r="G3501" s="55"/>
      <c r="H3501" s="5">
        <f t="shared" si="227"/>
        <v>0</v>
      </c>
      <c r="I3501" s="20" t="e">
        <f t="shared" si="226"/>
        <v>#DIV/0!</v>
      </c>
      <c r="M3501" s="2"/>
    </row>
    <row r="3502" spans="6:13" ht="12.75" hidden="1">
      <c r="F3502" s="55"/>
      <c r="G3502" s="55"/>
      <c r="H3502" s="5">
        <f t="shared" si="227"/>
        <v>0</v>
      </c>
      <c r="I3502" s="20" t="e">
        <f t="shared" si="226"/>
        <v>#DIV/0!</v>
      </c>
      <c r="M3502" s="2"/>
    </row>
    <row r="3503" spans="6:13" ht="12.75" hidden="1">
      <c r="F3503" s="55"/>
      <c r="G3503" s="55"/>
      <c r="H3503" s="5">
        <f t="shared" si="227"/>
        <v>0</v>
      </c>
      <c r="I3503" s="20" t="e">
        <f t="shared" si="226"/>
        <v>#DIV/0!</v>
      </c>
      <c r="M3503" s="2"/>
    </row>
    <row r="3504" spans="6:13" ht="12.75" hidden="1">
      <c r="F3504" s="55"/>
      <c r="G3504" s="55"/>
      <c r="H3504" s="5">
        <f t="shared" si="227"/>
        <v>0</v>
      </c>
      <c r="I3504" s="20" t="e">
        <f t="shared" si="226"/>
        <v>#DIV/0!</v>
      </c>
      <c r="M3504" s="2"/>
    </row>
    <row r="3505" spans="6:13" ht="12.75" hidden="1">
      <c r="F3505" s="55"/>
      <c r="G3505" s="55"/>
      <c r="H3505" s="5">
        <f t="shared" si="227"/>
        <v>0</v>
      </c>
      <c r="I3505" s="20" t="e">
        <f t="shared" si="226"/>
        <v>#DIV/0!</v>
      </c>
      <c r="M3505" s="2"/>
    </row>
    <row r="3506" spans="6:13" ht="12.75" hidden="1">
      <c r="F3506" s="55"/>
      <c r="G3506" s="55"/>
      <c r="H3506" s="5">
        <f t="shared" si="227"/>
        <v>0</v>
      </c>
      <c r="I3506" s="20" t="e">
        <f t="shared" si="226"/>
        <v>#DIV/0!</v>
      </c>
      <c r="M3506" s="2"/>
    </row>
    <row r="3507" spans="6:13" ht="12.75" hidden="1">
      <c r="F3507" s="55"/>
      <c r="G3507" s="55"/>
      <c r="H3507" s="5">
        <f t="shared" si="227"/>
        <v>0</v>
      </c>
      <c r="I3507" s="20" t="e">
        <f t="shared" si="226"/>
        <v>#DIV/0!</v>
      </c>
      <c r="M3507" s="2"/>
    </row>
    <row r="3508" spans="6:13" ht="12.75" hidden="1">
      <c r="F3508" s="55"/>
      <c r="G3508" s="55"/>
      <c r="H3508" s="5">
        <f t="shared" si="227"/>
        <v>0</v>
      </c>
      <c r="I3508" s="20" t="e">
        <f t="shared" si="226"/>
        <v>#DIV/0!</v>
      </c>
      <c r="M3508" s="2"/>
    </row>
    <row r="3509" spans="6:13" ht="12.75" hidden="1">
      <c r="F3509" s="55"/>
      <c r="G3509" s="55"/>
      <c r="H3509" s="5">
        <f t="shared" si="227"/>
        <v>0</v>
      </c>
      <c r="I3509" s="20" t="e">
        <f t="shared" si="226"/>
        <v>#DIV/0!</v>
      </c>
      <c r="M3509" s="2"/>
    </row>
    <row r="3510" spans="6:13" ht="12.75" hidden="1">
      <c r="F3510" s="55"/>
      <c r="G3510" s="55"/>
      <c r="H3510" s="5">
        <f t="shared" si="227"/>
        <v>0</v>
      </c>
      <c r="I3510" s="20" t="e">
        <f t="shared" si="226"/>
        <v>#DIV/0!</v>
      </c>
      <c r="M3510" s="2"/>
    </row>
    <row r="3511" spans="6:13" ht="12.75" hidden="1">
      <c r="F3511" s="55"/>
      <c r="G3511" s="55"/>
      <c r="H3511" s="5">
        <f t="shared" si="227"/>
        <v>0</v>
      </c>
      <c r="I3511" s="20" t="e">
        <f t="shared" si="226"/>
        <v>#DIV/0!</v>
      </c>
      <c r="M3511" s="2"/>
    </row>
    <row r="3512" spans="6:13" ht="12.75" hidden="1">
      <c r="F3512" s="55"/>
      <c r="G3512" s="55"/>
      <c r="H3512" s="5">
        <f t="shared" si="227"/>
        <v>0</v>
      </c>
      <c r="I3512" s="20" t="e">
        <f t="shared" si="226"/>
        <v>#DIV/0!</v>
      </c>
      <c r="M3512" s="2"/>
    </row>
    <row r="3513" spans="6:13" ht="12.75" hidden="1">
      <c r="F3513" s="55"/>
      <c r="G3513" s="55"/>
      <c r="H3513" s="5">
        <f t="shared" si="227"/>
        <v>0</v>
      </c>
      <c r="I3513" s="20" t="e">
        <f t="shared" si="226"/>
        <v>#DIV/0!</v>
      </c>
      <c r="M3513" s="2"/>
    </row>
    <row r="3514" spans="6:13" ht="12.75" hidden="1">
      <c r="F3514" s="55"/>
      <c r="G3514" s="55"/>
      <c r="H3514" s="5">
        <f t="shared" si="227"/>
        <v>0</v>
      </c>
      <c r="I3514" s="20" t="e">
        <f t="shared" si="226"/>
        <v>#DIV/0!</v>
      </c>
      <c r="M3514" s="2"/>
    </row>
    <row r="3515" spans="6:13" ht="12.75" hidden="1">
      <c r="F3515" s="55"/>
      <c r="G3515" s="55"/>
      <c r="H3515" s="5">
        <f t="shared" si="227"/>
        <v>0</v>
      </c>
      <c r="I3515" s="20" t="e">
        <f t="shared" si="226"/>
        <v>#DIV/0!</v>
      </c>
      <c r="M3515" s="2"/>
    </row>
    <row r="3516" spans="6:13" ht="12.75" hidden="1">
      <c r="F3516" s="55"/>
      <c r="G3516" s="55"/>
      <c r="H3516" s="5">
        <f t="shared" si="227"/>
        <v>0</v>
      </c>
      <c r="I3516" s="20" t="e">
        <f t="shared" si="226"/>
        <v>#DIV/0!</v>
      </c>
      <c r="M3516" s="2"/>
    </row>
    <row r="3517" spans="6:13" ht="12.75" hidden="1">
      <c r="F3517" s="55"/>
      <c r="G3517" s="55"/>
      <c r="H3517" s="5">
        <f t="shared" si="227"/>
        <v>0</v>
      </c>
      <c r="I3517" s="20" t="e">
        <f t="shared" si="226"/>
        <v>#DIV/0!</v>
      </c>
      <c r="M3517" s="2"/>
    </row>
    <row r="3518" spans="6:13" ht="12.75" hidden="1">
      <c r="F3518" s="55"/>
      <c r="G3518" s="55"/>
      <c r="H3518" s="5">
        <f t="shared" si="227"/>
        <v>0</v>
      </c>
      <c r="I3518" s="20" t="e">
        <f t="shared" si="226"/>
        <v>#DIV/0!</v>
      </c>
      <c r="M3518" s="2"/>
    </row>
    <row r="3519" spans="6:13" ht="12.75" hidden="1">
      <c r="F3519" s="55"/>
      <c r="G3519" s="55"/>
      <c r="H3519" s="5">
        <f t="shared" si="227"/>
        <v>0</v>
      </c>
      <c r="I3519" s="20" t="e">
        <f t="shared" si="226"/>
        <v>#DIV/0!</v>
      </c>
      <c r="M3519" s="2"/>
    </row>
    <row r="3520" spans="6:13" ht="12.75" hidden="1">
      <c r="F3520" s="55"/>
      <c r="G3520" s="55"/>
      <c r="H3520" s="5">
        <f t="shared" si="227"/>
        <v>0</v>
      </c>
      <c r="I3520" s="20" t="e">
        <f t="shared" si="226"/>
        <v>#DIV/0!</v>
      </c>
      <c r="M3520" s="2"/>
    </row>
    <row r="3521" spans="6:13" ht="12.75" hidden="1">
      <c r="F3521" s="55"/>
      <c r="G3521" s="55"/>
      <c r="H3521" s="5">
        <f t="shared" si="227"/>
        <v>0</v>
      </c>
      <c r="I3521" s="20" t="e">
        <f t="shared" si="226"/>
        <v>#DIV/0!</v>
      </c>
      <c r="M3521" s="2"/>
    </row>
    <row r="3522" spans="6:13" ht="12.75" hidden="1">
      <c r="F3522" s="55"/>
      <c r="G3522" s="55"/>
      <c r="H3522" s="5">
        <f t="shared" si="227"/>
        <v>0</v>
      </c>
      <c r="I3522" s="20" t="e">
        <f t="shared" si="226"/>
        <v>#DIV/0!</v>
      </c>
      <c r="M3522" s="2"/>
    </row>
    <row r="3523" spans="6:13" ht="12.75" hidden="1">
      <c r="F3523" s="55"/>
      <c r="G3523" s="55"/>
      <c r="H3523" s="5">
        <f t="shared" si="227"/>
        <v>0</v>
      </c>
      <c r="I3523" s="20" t="e">
        <f t="shared" si="226"/>
        <v>#DIV/0!</v>
      </c>
      <c r="M3523" s="2"/>
    </row>
    <row r="3524" spans="6:13" ht="12.75" hidden="1">
      <c r="F3524" s="55"/>
      <c r="G3524" s="55"/>
      <c r="H3524" s="5">
        <f t="shared" si="227"/>
        <v>0</v>
      </c>
      <c r="I3524" s="20" t="e">
        <f t="shared" si="226"/>
        <v>#DIV/0!</v>
      </c>
      <c r="M3524" s="2"/>
    </row>
    <row r="3525" spans="6:13" ht="12.75" hidden="1">
      <c r="F3525" s="55"/>
      <c r="G3525" s="55"/>
      <c r="H3525" s="5">
        <f t="shared" si="227"/>
        <v>0</v>
      </c>
      <c r="I3525" s="20" t="e">
        <f t="shared" si="226"/>
        <v>#DIV/0!</v>
      </c>
      <c r="M3525" s="2"/>
    </row>
    <row r="3526" spans="6:13" ht="12.75" hidden="1">
      <c r="F3526" s="55"/>
      <c r="G3526" s="55"/>
      <c r="H3526" s="5">
        <f t="shared" si="227"/>
        <v>0</v>
      </c>
      <c r="I3526" s="20" t="e">
        <f t="shared" si="226"/>
        <v>#DIV/0!</v>
      </c>
      <c r="M3526" s="2"/>
    </row>
    <row r="3527" spans="6:13" ht="12.75" hidden="1">
      <c r="F3527" s="55"/>
      <c r="G3527" s="55"/>
      <c r="H3527" s="5">
        <f t="shared" si="227"/>
        <v>0</v>
      </c>
      <c r="I3527" s="20" t="e">
        <f t="shared" si="226"/>
        <v>#DIV/0!</v>
      </c>
      <c r="M3527" s="2"/>
    </row>
    <row r="3528" spans="6:13" ht="12.75" hidden="1">
      <c r="F3528" s="55"/>
      <c r="G3528" s="55"/>
      <c r="H3528" s="5">
        <f t="shared" si="227"/>
        <v>0</v>
      </c>
      <c r="I3528" s="20" t="e">
        <f t="shared" si="226"/>
        <v>#DIV/0!</v>
      </c>
      <c r="M3528" s="2"/>
    </row>
    <row r="3529" spans="6:13" ht="12.75" hidden="1">
      <c r="F3529" s="55"/>
      <c r="G3529" s="55"/>
      <c r="H3529" s="5">
        <f t="shared" si="227"/>
        <v>0</v>
      </c>
      <c r="I3529" s="20" t="e">
        <f t="shared" si="226"/>
        <v>#DIV/0!</v>
      </c>
      <c r="M3529" s="2"/>
    </row>
    <row r="3530" spans="6:13" ht="12.75" hidden="1">
      <c r="F3530" s="55"/>
      <c r="G3530" s="55"/>
      <c r="H3530" s="5">
        <f t="shared" si="227"/>
        <v>0</v>
      </c>
      <c r="I3530" s="20" t="e">
        <f t="shared" si="226"/>
        <v>#DIV/0!</v>
      </c>
      <c r="M3530" s="2"/>
    </row>
    <row r="3531" spans="6:13" ht="12.75" hidden="1">
      <c r="F3531" s="55"/>
      <c r="G3531" s="55"/>
      <c r="H3531" s="5">
        <f t="shared" si="227"/>
        <v>0</v>
      </c>
      <c r="I3531" s="20" t="e">
        <f t="shared" si="226"/>
        <v>#DIV/0!</v>
      </c>
      <c r="M3531" s="2"/>
    </row>
    <row r="3532" spans="6:13" ht="12.75" hidden="1">
      <c r="F3532" s="55"/>
      <c r="G3532" s="55"/>
      <c r="H3532" s="5">
        <f t="shared" si="227"/>
        <v>0</v>
      </c>
      <c r="I3532" s="20" t="e">
        <f t="shared" si="226"/>
        <v>#DIV/0!</v>
      </c>
      <c r="M3532" s="2"/>
    </row>
    <row r="3533" spans="6:13" ht="12.75" hidden="1">
      <c r="F3533" s="55"/>
      <c r="G3533" s="55"/>
      <c r="H3533" s="5">
        <f t="shared" si="227"/>
        <v>0</v>
      </c>
      <c r="I3533" s="20" t="e">
        <f t="shared" si="226"/>
        <v>#DIV/0!</v>
      </c>
      <c r="M3533" s="2"/>
    </row>
    <row r="3534" spans="6:13" ht="12.75" hidden="1">
      <c r="F3534" s="55"/>
      <c r="G3534" s="55"/>
      <c r="H3534" s="5">
        <f t="shared" si="227"/>
        <v>0</v>
      </c>
      <c r="I3534" s="20" t="e">
        <f t="shared" si="226"/>
        <v>#DIV/0!</v>
      </c>
      <c r="M3534" s="2"/>
    </row>
    <row r="3535" spans="6:13" ht="12.75" hidden="1">
      <c r="F3535" s="55"/>
      <c r="G3535" s="55"/>
      <c r="H3535" s="5">
        <f t="shared" si="227"/>
        <v>0</v>
      </c>
      <c r="I3535" s="20" t="e">
        <f t="shared" si="226"/>
        <v>#DIV/0!</v>
      </c>
      <c r="M3535" s="2"/>
    </row>
    <row r="3536" spans="6:13" ht="12.75" hidden="1">
      <c r="F3536" s="55"/>
      <c r="G3536" s="55"/>
      <c r="H3536" s="5">
        <f t="shared" si="227"/>
        <v>0</v>
      </c>
      <c r="I3536" s="20" t="e">
        <f t="shared" si="226"/>
        <v>#DIV/0!</v>
      </c>
      <c r="M3536" s="2"/>
    </row>
    <row r="3537" spans="6:13" ht="12.75" hidden="1">
      <c r="F3537" s="55"/>
      <c r="G3537" s="55"/>
      <c r="H3537" s="5">
        <f t="shared" si="227"/>
        <v>0</v>
      </c>
      <c r="I3537" s="20" t="e">
        <f t="shared" si="226"/>
        <v>#DIV/0!</v>
      </c>
      <c r="M3537" s="2"/>
    </row>
    <row r="3538" spans="6:13" ht="12.75" hidden="1">
      <c r="F3538" s="55"/>
      <c r="G3538" s="55"/>
      <c r="H3538" s="5">
        <f t="shared" si="227"/>
        <v>0</v>
      </c>
      <c r="I3538" s="20" t="e">
        <f t="shared" si="226"/>
        <v>#DIV/0!</v>
      </c>
      <c r="M3538" s="2"/>
    </row>
    <row r="3539" spans="6:13" ht="12.75" hidden="1">
      <c r="F3539" s="55"/>
      <c r="G3539" s="55"/>
      <c r="H3539" s="5">
        <f t="shared" si="227"/>
        <v>0</v>
      </c>
      <c r="I3539" s="20" t="e">
        <f t="shared" si="226"/>
        <v>#DIV/0!</v>
      </c>
      <c r="M3539" s="2"/>
    </row>
    <row r="3540" spans="6:13" ht="12.75" hidden="1">
      <c r="F3540" s="55"/>
      <c r="G3540" s="55"/>
      <c r="H3540" s="5">
        <f t="shared" si="227"/>
        <v>0</v>
      </c>
      <c r="I3540" s="20" t="e">
        <f t="shared" si="226"/>
        <v>#DIV/0!</v>
      </c>
      <c r="M3540" s="2"/>
    </row>
    <row r="3541" spans="6:13" ht="12.75" hidden="1">
      <c r="F3541" s="55"/>
      <c r="G3541" s="55"/>
      <c r="H3541" s="5">
        <f t="shared" si="227"/>
        <v>0</v>
      </c>
      <c r="I3541" s="20" t="e">
        <f t="shared" si="226"/>
        <v>#DIV/0!</v>
      </c>
      <c r="M3541" s="2"/>
    </row>
    <row r="3542" spans="6:13" ht="12.75" hidden="1">
      <c r="F3542" s="55"/>
      <c r="G3542" s="55"/>
      <c r="H3542" s="5">
        <f t="shared" si="227"/>
        <v>0</v>
      </c>
      <c r="I3542" s="20" t="e">
        <f t="shared" si="226"/>
        <v>#DIV/0!</v>
      </c>
      <c r="M3542" s="2"/>
    </row>
    <row r="3543" spans="6:13" ht="12.75" hidden="1">
      <c r="F3543" s="55"/>
      <c r="G3543" s="55"/>
      <c r="H3543" s="5">
        <f t="shared" si="227"/>
        <v>0</v>
      </c>
      <c r="I3543" s="20" t="e">
        <f t="shared" si="226"/>
        <v>#DIV/0!</v>
      </c>
      <c r="M3543" s="2"/>
    </row>
    <row r="3544" spans="6:13" ht="12.75" hidden="1">
      <c r="F3544" s="55"/>
      <c r="G3544" s="55"/>
      <c r="H3544" s="5">
        <f t="shared" si="227"/>
        <v>0</v>
      </c>
      <c r="I3544" s="20" t="e">
        <f t="shared" si="226"/>
        <v>#DIV/0!</v>
      </c>
      <c r="M3544" s="2"/>
    </row>
    <row r="3545" spans="6:13" ht="12.75" hidden="1">
      <c r="F3545" s="55"/>
      <c r="G3545" s="55"/>
      <c r="H3545" s="5">
        <f t="shared" si="227"/>
        <v>0</v>
      </c>
      <c r="I3545" s="20" t="e">
        <f t="shared" si="226"/>
        <v>#DIV/0!</v>
      </c>
      <c r="M3545" s="2"/>
    </row>
    <row r="3546" spans="6:13" ht="12.75" hidden="1">
      <c r="F3546" s="55"/>
      <c r="G3546" s="55"/>
      <c r="H3546" s="5">
        <f t="shared" si="227"/>
        <v>0</v>
      </c>
      <c r="I3546" s="20" t="e">
        <f t="shared" si="226"/>
        <v>#DIV/0!</v>
      </c>
      <c r="M3546" s="2"/>
    </row>
    <row r="3547" spans="6:13" ht="12.75" hidden="1">
      <c r="F3547" s="55"/>
      <c r="G3547" s="55"/>
      <c r="H3547" s="5">
        <f t="shared" si="227"/>
        <v>0</v>
      </c>
      <c r="I3547" s="20" t="e">
        <f t="shared" si="226"/>
        <v>#DIV/0!</v>
      </c>
      <c r="M3547" s="2"/>
    </row>
    <row r="3548" spans="6:13" ht="12.75" hidden="1">
      <c r="F3548" s="55"/>
      <c r="G3548" s="55"/>
      <c r="H3548" s="5">
        <f t="shared" si="227"/>
        <v>0</v>
      </c>
      <c r="I3548" s="20" t="e">
        <f t="shared" si="226"/>
        <v>#DIV/0!</v>
      </c>
      <c r="M3548" s="2"/>
    </row>
    <row r="3549" spans="6:13" ht="12.75" hidden="1">
      <c r="F3549" s="55"/>
      <c r="G3549" s="55"/>
      <c r="H3549" s="5">
        <f t="shared" si="227"/>
        <v>0</v>
      </c>
      <c r="I3549" s="20" t="e">
        <f t="shared" si="226"/>
        <v>#DIV/0!</v>
      </c>
      <c r="M3549" s="2"/>
    </row>
    <row r="3550" spans="6:13" ht="12.75" hidden="1">
      <c r="F3550" s="55"/>
      <c r="G3550" s="55"/>
      <c r="M3550" s="2"/>
    </row>
    <row r="3551" spans="6:13" ht="12.75" hidden="1">
      <c r="F3551" s="55"/>
      <c r="G3551" s="55"/>
      <c r="M3551" s="2"/>
    </row>
    <row r="3552" spans="6:13" ht="12.75" hidden="1">
      <c r="F3552" s="55"/>
      <c r="G3552" s="55"/>
      <c r="M3552" s="2"/>
    </row>
    <row r="3553" spans="6:13" ht="12.75" hidden="1">
      <c r="F3553" s="55"/>
      <c r="G3553" s="55"/>
      <c r="M3553" s="2"/>
    </row>
    <row r="3554" spans="6:13" ht="12.75" hidden="1">
      <c r="F3554" s="55"/>
      <c r="G3554" s="55"/>
      <c r="M3554" s="2"/>
    </row>
    <row r="3555" spans="6:13" ht="12.75" hidden="1">
      <c r="F3555" s="55"/>
      <c r="G3555" s="55"/>
      <c r="M3555" s="2"/>
    </row>
    <row r="3556" spans="6:13" ht="12.75" hidden="1">
      <c r="F3556" s="55"/>
      <c r="G3556" s="55"/>
      <c r="M3556" s="2"/>
    </row>
    <row r="3557" spans="6:13" ht="12.75" hidden="1">
      <c r="F3557" s="55"/>
      <c r="G3557" s="55"/>
      <c r="M3557" s="2"/>
    </row>
    <row r="3558" spans="6:13" ht="12.75" hidden="1">
      <c r="F3558" s="55"/>
      <c r="G3558" s="55"/>
      <c r="M3558" s="2"/>
    </row>
    <row r="3559" spans="6:13" ht="12.75" hidden="1">
      <c r="F3559" s="55"/>
      <c r="G3559" s="55"/>
      <c r="M3559" s="2"/>
    </row>
    <row r="3560" spans="6:13" ht="12.75" hidden="1">
      <c r="F3560" s="55"/>
      <c r="G3560" s="55"/>
      <c r="M3560" s="2"/>
    </row>
    <row r="3561" spans="6:13" ht="12.75" hidden="1">
      <c r="F3561" s="55"/>
      <c r="G3561" s="55"/>
      <c r="M3561" s="2"/>
    </row>
    <row r="3562" spans="6:13" ht="12.75" hidden="1">
      <c r="F3562" s="55"/>
      <c r="G3562" s="55"/>
      <c r="M3562" s="2"/>
    </row>
    <row r="3563" spans="6:13" ht="12.75" hidden="1">
      <c r="F3563" s="55"/>
      <c r="G3563" s="55"/>
      <c r="M3563" s="2"/>
    </row>
    <row r="3564" spans="6:13" ht="12.75" hidden="1">
      <c r="F3564" s="55"/>
      <c r="G3564" s="55"/>
      <c r="M3564" s="2"/>
    </row>
    <row r="3565" spans="6:13" ht="12.75" hidden="1">
      <c r="F3565" s="55"/>
      <c r="G3565" s="55"/>
      <c r="M3565" s="2"/>
    </row>
    <row r="3566" spans="6:13" ht="12.75" hidden="1">
      <c r="F3566" s="55"/>
      <c r="G3566" s="55"/>
      <c r="M3566" s="2"/>
    </row>
    <row r="3567" spans="6:13" ht="12.75" hidden="1">
      <c r="F3567" s="55"/>
      <c r="G3567" s="55"/>
      <c r="M3567" s="2"/>
    </row>
    <row r="3568" spans="6:13" ht="12.75" hidden="1">
      <c r="F3568" s="55"/>
      <c r="G3568" s="55"/>
      <c r="M3568" s="2"/>
    </row>
    <row r="3569" spans="6:13" ht="12.75" hidden="1">
      <c r="F3569" s="55"/>
      <c r="G3569" s="55"/>
      <c r="M3569" s="2"/>
    </row>
    <row r="3570" spans="6:13" ht="12.75" hidden="1">
      <c r="F3570" s="55"/>
      <c r="G3570" s="55"/>
      <c r="M3570" s="2"/>
    </row>
    <row r="3571" spans="6:13" ht="12.75" hidden="1">
      <c r="F3571" s="55"/>
      <c r="G3571" s="55"/>
      <c r="M3571" s="2"/>
    </row>
    <row r="3572" spans="6:13" ht="12.75" hidden="1">
      <c r="F3572" s="55"/>
      <c r="G3572" s="55"/>
      <c r="M3572" s="2"/>
    </row>
    <row r="3573" spans="6:13" ht="12.75" hidden="1">
      <c r="F3573" s="55"/>
      <c r="G3573" s="55"/>
      <c r="M3573" s="2"/>
    </row>
    <row r="3574" spans="6:13" ht="12.75" hidden="1">
      <c r="F3574" s="55"/>
      <c r="G3574" s="55"/>
      <c r="M3574" s="2"/>
    </row>
    <row r="3575" spans="6:13" ht="12.75" hidden="1">
      <c r="F3575" s="55"/>
      <c r="G3575" s="55"/>
      <c r="M3575" s="2"/>
    </row>
    <row r="3576" spans="6:13" ht="12.75" hidden="1">
      <c r="F3576" s="55"/>
      <c r="G3576" s="55"/>
      <c r="M3576" s="2"/>
    </row>
    <row r="3577" spans="6:13" ht="12.75" hidden="1">
      <c r="F3577" s="55"/>
      <c r="G3577" s="55"/>
      <c r="M3577" s="2"/>
    </row>
    <row r="3578" spans="6:13" ht="12.75" hidden="1">
      <c r="F3578" s="55"/>
      <c r="G3578" s="55"/>
      <c r="M3578" s="2"/>
    </row>
    <row r="3579" spans="6:13" ht="12.75" hidden="1">
      <c r="F3579" s="55"/>
      <c r="G3579" s="55"/>
      <c r="M3579" s="2"/>
    </row>
    <row r="3580" spans="6:13" ht="12.75" hidden="1">
      <c r="F3580" s="55"/>
      <c r="G3580" s="55"/>
      <c r="M3580" s="2"/>
    </row>
    <row r="3581" spans="6:13" ht="12.75" hidden="1">
      <c r="F3581" s="55"/>
      <c r="G3581" s="55"/>
      <c r="M3581" s="2"/>
    </row>
    <row r="3582" spans="6:13" ht="12.75" hidden="1">
      <c r="F3582" s="55"/>
      <c r="G3582" s="55"/>
      <c r="M3582" s="2"/>
    </row>
    <row r="3583" spans="6:13" ht="12.75" hidden="1">
      <c r="F3583" s="55"/>
      <c r="G3583" s="55"/>
      <c r="M3583" s="2"/>
    </row>
    <row r="3584" spans="6:13" ht="12.75" hidden="1">
      <c r="F3584" s="55"/>
      <c r="G3584" s="55"/>
      <c r="M3584" s="2"/>
    </row>
    <row r="3585" spans="6:13" ht="12.75" hidden="1">
      <c r="F3585" s="55"/>
      <c r="G3585" s="55"/>
      <c r="M3585" s="2"/>
    </row>
    <row r="3586" spans="6:13" ht="12.75" hidden="1">
      <c r="F3586" s="55"/>
      <c r="G3586" s="55"/>
      <c r="M3586" s="2"/>
    </row>
    <row r="3587" spans="6:13" ht="12.75" hidden="1">
      <c r="F3587" s="55"/>
      <c r="G3587" s="55"/>
      <c r="M3587" s="2"/>
    </row>
    <row r="3588" spans="6:13" ht="12.75" hidden="1">
      <c r="F3588" s="55"/>
      <c r="G3588" s="55"/>
      <c r="M3588" s="2"/>
    </row>
    <row r="3589" spans="6:13" ht="12.75" hidden="1">
      <c r="F3589" s="55"/>
      <c r="G3589" s="55"/>
      <c r="M3589" s="2"/>
    </row>
    <row r="3590" spans="6:13" ht="12.75" hidden="1">
      <c r="F3590" s="55"/>
      <c r="G3590" s="55"/>
      <c r="M3590" s="2"/>
    </row>
    <row r="3591" spans="6:13" ht="12.75" hidden="1">
      <c r="F3591" s="55"/>
      <c r="G3591" s="55"/>
      <c r="M3591" s="2"/>
    </row>
    <row r="3592" spans="6:13" ht="12.75" hidden="1">
      <c r="F3592" s="55"/>
      <c r="G3592" s="55"/>
      <c r="M3592" s="2"/>
    </row>
    <row r="3593" spans="6:13" ht="12.75" hidden="1">
      <c r="F3593" s="55"/>
      <c r="G3593" s="55"/>
      <c r="M3593" s="2"/>
    </row>
    <row r="3594" spans="6:13" ht="12.75" hidden="1">
      <c r="F3594" s="55"/>
      <c r="G3594" s="55"/>
      <c r="M3594" s="2"/>
    </row>
    <row r="3595" spans="6:13" ht="12.75" hidden="1">
      <c r="F3595" s="55"/>
      <c r="G3595" s="55"/>
      <c r="M3595" s="2"/>
    </row>
    <row r="3596" spans="6:13" ht="12.75" hidden="1">
      <c r="F3596" s="55"/>
      <c r="G3596" s="55"/>
      <c r="M3596" s="2"/>
    </row>
    <row r="3597" spans="6:13" ht="12.75" hidden="1">
      <c r="F3597" s="55"/>
      <c r="G3597" s="55"/>
      <c r="M3597" s="2"/>
    </row>
    <row r="3598" spans="6:13" ht="12.75" hidden="1">
      <c r="F3598" s="55"/>
      <c r="G3598" s="55"/>
      <c r="M3598" s="2"/>
    </row>
    <row r="3599" spans="6:13" ht="12.75" hidden="1">
      <c r="F3599" s="55"/>
      <c r="G3599" s="55"/>
      <c r="M3599" s="2"/>
    </row>
    <row r="3600" spans="6:13" ht="12.75" hidden="1">
      <c r="F3600" s="55"/>
      <c r="G3600" s="55"/>
      <c r="M3600" s="2"/>
    </row>
    <row r="3601" spans="6:13" ht="12.75" hidden="1">
      <c r="F3601" s="55"/>
      <c r="G3601" s="55"/>
      <c r="M3601" s="2"/>
    </row>
    <row r="3602" spans="6:13" ht="12.75" hidden="1">
      <c r="F3602" s="55"/>
      <c r="G3602" s="55"/>
      <c r="M3602" s="2"/>
    </row>
    <row r="3603" spans="6:13" ht="12.75" hidden="1">
      <c r="F3603" s="55"/>
      <c r="G3603" s="55"/>
      <c r="M3603" s="2"/>
    </row>
    <row r="3604" spans="6:13" ht="12.75" hidden="1">
      <c r="F3604" s="55"/>
      <c r="G3604" s="55"/>
      <c r="M3604" s="2"/>
    </row>
    <row r="3605" spans="6:13" ht="12.75" hidden="1">
      <c r="F3605" s="55"/>
      <c r="G3605" s="55"/>
      <c r="M3605" s="2"/>
    </row>
    <row r="3606" spans="6:13" ht="12.75" hidden="1">
      <c r="F3606" s="55"/>
      <c r="G3606" s="55"/>
      <c r="M3606" s="2"/>
    </row>
    <row r="3607" spans="6:13" ht="12.75" hidden="1">
      <c r="F3607" s="55"/>
      <c r="G3607" s="55"/>
      <c r="M3607" s="2"/>
    </row>
    <row r="3608" spans="6:13" ht="12.75" hidden="1">
      <c r="F3608" s="55"/>
      <c r="G3608" s="55"/>
      <c r="M3608" s="2"/>
    </row>
    <row r="3609" spans="6:13" ht="12.75" hidden="1">
      <c r="F3609" s="55"/>
      <c r="G3609" s="55"/>
      <c r="M3609" s="2"/>
    </row>
    <row r="3610" spans="6:13" ht="12.75" hidden="1">
      <c r="F3610" s="55"/>
      <c r="G3610" s="55"/>
      <c r="M3610" s="2"/>
    </row>
    <row r="3611" spans="6:13" ht="12.75" hidden="1">
      <c r="F3611" s="55"/>
      <c r="G3611" s="55"/>
      <c r="M3611" s="2"/>
    </row>
    <row r="3612" spans="6:13" ht="12.75" hidden="1">
      <c r="F3612" s="55"/>
      <c r="G3612" s="55"/>
      <c r="M3612" s="2"/>
    </row>
    <row r="3613" spans="6:13" ht="12.75" hidden="1">
      <c r="F3613" s="55"/>
      <c r="G3613" s="55"/>
      <c r="M3613" s="2"/>
    </row>
    <row r="3614" spans="6:13" ht="12.75" hidden="1">
      <c r="F3614" s="55"/>
      <c r="G3614" s="55"/>
      <c r="M3614" s="2"/>
    </row>
    <row r="3615" spans="6:13" ht="12.75" hidden="1">
      <c r="F3615" s="55"/>
      <c r="G3615" s="55"/>
      <c r="M3615" s="2"/>
    </row>
    <row r="3616" spans="6:13" ht="12.75" hidden="1">
      <c r="F3616" s="55"/>
      <c r="G3616" s="55"/>
      <c r="M3616" s="2"/>
    </row>
    <row r="3617" spans="6:13" ht="12.75" hidden="1">
      <c r="F3617" s="55"/>
      <c r="G3617" s="55"/>
      <c r="M3617" s="2"/>
    </row>
    <row r="3618" spans="6:13" ht="12.75" hidden="1">
      <c r="F3618" s="55"/>
      <c r="G3618" s="55"/>
      <c r="M3618" s="2"/>
    </row>
    <row r="3619" spans="6:13" ht="12.75">
      <c r="F3619" s="55"/>
      <c r="G3619" s="55"/>
      <c r="M3619" s="2"/>
    </row>
    <row r="3620" spans="6:13" ht="12.75">
      <c r="F3620" s="55"/>
      <c r="G3620" s="55"/>
      <c r="M3620" s="2"/>
    </row>
    <row r="3621" spans="1:256" s="309" customFormat="1" ht="12.75">
      <c r="A3621" s="305"/>
      <c r="B3621" s="306">
        <v>-1239869</v>
      </c>
      <c r="C3621" s="305" t="s">
        <v>1093</v>
      </c>
      <c r="D3621" s="305" t="s">
        <v>1094</v>
      </c>
      <c r="E3621" s="305"/>
      <c r="F3621" s="307"/>
      <c r="G3621" s="307"/>
      <c r="H3621" s="306">
        <f aca="true" t="shared" si="228" ref="H3621:H3627">H3620-B3621</f>
        <v>1239869</v>
      </c>
      <c r="I3621" s="308">
        <f aca="true" t="shared" si="229" ref="I3621:I3627">+B3621/M3621</f>
        <v>-2479.738</v>
      </c>
      <c r="K3621" s="310"/>
      <c r="L3621" s="311"/>
      <c r="M3621" s="2">
        <v>500</v>
      </c>
      <c r="N3621" s="311"/>
      <c r="O3621" s="311"/>
      <c r="P3621" s="311"/>
      <c r="Q3621" s="311"/>
      <c r="R3621" s="311"/>
      <c r="S3621" s="311"/>
      <c r="T3621" s="311"/>
      <c r="U3621" s="311"/>
      <c r="V3621" s="311"/>
      <c r="W3621" s="311"/>
      <c r="X3621" s="311"/>
      <c r="Y3621" s="311"/>
      <c r="Z3621" s="311"/>
      <c r="AA3621" s="311"/>
      <c r="AB3621" s="311"/>
      <c r="AC3621" s="311"/>
      <c r="AD3621" s="311"/>
      <c r="AE3621" s="311"/>
      <c r="AF3621" s="311"/>
      <c r="AG3621" s="311"/>
      <c r="AH3621" s="311"/>
      <c r="AI3621" s="311"/>
      <c r="AJ3621" s="311"/>
      <c r="AK3621" s="311"/>
      <c r="AL3621" s="311"/>
      <c r="AM3621" s="311"/>
      <c r="AN3621" s="311"/>
      <c r="AO3621" s="311"/>
      <c r="AP3621" s="311"/>
      <c r="AQ3621" s="311"/>
      <c r="AR3621" s="311"/>
      <c r="AS3621" s="311"/>
      <c r="AT3621" s="311"/>
      <c r="AU3621" s="311"/>
      <c r="AV3621" s="311"/>
      <c r="AW3621" s="311"/>
      <c r="AX3621" s="311"/>
      <c r="AY3621" s="311"/>
      <c r="AZ3621" s="311"/>
      <c r="BA3621" s="311"/>
      <c r="BB3621" s="311"/>
      <c r="BC3621" s="311"/>
      <c r="BD3621" s="311"/>
      <c r="BE3621" s="311"/>
      <c r="BF3621" s="311"/>
      <c r="BG3621" s="311"/>
      <c r="BH3621" s="311"/>
      <c r="BI3621" s="311"/>
      <c r="BJ3621" s="311"/>
      <c r="BK3621" s="311"/>
      <c r="BL3621" s="311"/>
      <c r="BM3621" s="311"/>
      <c r="BN3621" s="311"/>
      <c r="BO3621" s="311"/>
      <c r="BP3621" s="311"/>
      <c r="BQ3621" s="311"/>
      <c r="BR3621" s="311"/>
      <c r="BS3621" s="311"/>
      <c r="BT3621" s="311"/>
      <c r="BU3621" s="311"/>
      <c r="BV3621" s="311"/>
      <c r="BW3621" s="311"/>
      <c r="BX3621" s="311"/>
      <c r="BY3621" s="311"/>
      <c r="BZ3621" s="311"/>
      <c r="CA3621" s="311"/>
      <c r="CB3621" s="311"/>
      <c r="CC3621" s="311"/>
      <c r="CD3621" s="311"/>
      <c r="CE3621" s="311"/>
      <c r="CF3621" s="311"/>
      <c r="CG3621" s="311"/>
      <c r="CH3621" s="311"/>
      <c r="CI3621" s="311"/>
      <c r="CJ3621" s="311"/>
      <c r="CK3621" s="311"/>
      <c r="CL3621" s="311"/>
      <c r="CM3621" s="311"/>
      <c r="CN3621" s="311"/>
      <c r="CO3621" s="311"/>
      <c r="CP3621" s="311"/>
      <c r="CQ3621" s="311"/>
      <c r="CR3621" s="311"/>
      <c r="CS3621" s="311"/>
      <c r="CT3621" s="311"/>
      <c r="CU3621" s="311"/>
      <c r="CV3621" s="311"/>
      <c r="CW3621" s="311"/>
      <c r="CX3621" s="311"/>
      <c r="CY3621" s="311"/>
      <c r="CZ3621" s="311"/>
      <c r="DA3621" s="311"/>
      <c r="DB3621" s="311"/>
      <c r="DC3621" s="311"/>
      <c r="DD3621" s="311"/>
      <c r="DE3621" s="311"/>
      <c r="DF3621" s="311"/>
      <c r="DG3621" s="311"/>
      <c r="DH3621" s="311"/>
      <c r="DI3621" s="311"/>
      <c r="DJ3621" s="311"/>
      <c r="DK3621" s="311"/>
      <c r="DL3621" s="311"/>
      <c r="DM3621" s="311"/>
      <c r="DN3621" s="311"/>
      <c r="DO3621" s="311"/>
      <c r="DP3621" s="311"/>
      <c r="DQ3621" s="311"/>
      <c r="DR3621" s="311"/>
      <c r="DS3621" s="311"/>
      <c r="DT3621" s="311"/>
      <c r="DU3621" s="311"/>
      <c r="DV3621" s="311"/>
      <c r="DW3621" s="311"/>
      <c r="DX3621" s="311"/>
      <c r="DY3621" s="311"/>
      <c r="DZ3621" s="311"/>
      <c r="EA3621" s="311"/>
      <c r="EB3621" s="311"/>
      <c r="EC3621" s="311"/>
      <c r="ED3621" s="311"/>
      <c r="EE3621" s="311"/>
      <c r="EF3621" s="311"/>
      <c r="EG3621" s="311"/>
      <c r="EH3621" s="311"/>
      <c r="EI3621" s="311"/>
      <c r="EJ3621" s="311"/>
      <c r="EK3621" s="311"/>
      <c r="EL3621" s="311"/>
      <c r="EM3621" s="311"/>
      <c r="EN3621" s="311"/>
      <c r="EO3621" s="311"/>
      <c r="EP3621" s="311"/>
      <c r="EQ3621" s="311"/>
      <c r="ER3621" s="311"/>
      <c r="ES3621" s="311"/>
      <c r="ET3621" s="311"/>
      <c r="EU3621" s="311"/>
      <c r="EV3621" s="311"/>
      <c r="EW3621" s="311"/>
      <c r="EX3621" s="311"/>
      <c r="EY3621" s="311"/>
      <c r="EZ3621" s="311"/>
      <c r="FA3621" s="311"/>
      <c r="FB3621" s="311"/>
      <c r="FC3621" s="311"/>
      <c r="FD3621" s="311"/>
      <c r="FE3621" s="311"/>
      <c r="FF3621" s="311"/>
      <c r="FG3621" s="311"/>
      <c r="FH3621" s="311"/>
      <c r="FI3621" s="311"/>
      <c r="FJ3621" s="311"/>
      <c r="FK3621" s="311"/>
      <c r="FL3621" s="311"/>
      <c r="FM3621" s="311"/>
      <c r="FN3621" s="311"/>
      <c r="FO3621" s="311"/>
      <c r="FP3621" s="311"/>
      <c r="FQ3621" s="311"/>
      <c r="FR3621" s="311"/>
      <c r="FS3621" s="311"/>
      <c r="FT3621" s="311"/>
      <c r="FU3621" s="311"/>
      <c r="FV3621" s="311"/>
      <c r="FW3621" s="311"/>
      <c r="FX3621" s="311"/>
      <c r="FY3621" s="311"/>
      <c r="FZ3621" s="311"/>
      <c r="GA3621" s="311"/>
      <c r="GB3621" s="311"/>
      <c r="GC3621" s="311"/>
      <c r="GD3621" s="311"/>
      <c r="GE3621" s="311"/>
      <c r="GF3621" s="311"/>
      <c r="GG3621" s="311"/>
      <c r="GH3621" s="311"/>
      <c r="GI3621" s="311"/>
      <c r="GJ3621" s="311"/>
      <c r="GK3621" s="311"/>
      <c r="GL3621" s="311"/>
      <c r="GM3621" s="311"/>
      <c r="GN3621" s="311"/>
      <c r="GO3621" s="311"/>
      <c r="GP3621" s="311"/>
      <c r="GQ3621" s="311"/>
      <c r="GR3621" s="311"/>
      <c r="GS3621" s="311"/>
      <c r="GT3621" s="311"/>
      <c r="GU3621" s="311"/>
      <c r="GV3621" s="311"/>
      <c r="GW3621" s="311"/>
      <c r="GX3621" s="311"/>
      <c r="GY3621" s="311"/>
      <c r="GZ3621" s="311"/>
      <c r="HA3621" s="311"/>
      <c r="HB3621" s="311"/>
      <c r="HC3621" s="311"/>
      <c r="HD3621" s="311"/>
      <c r="HE3621" s="311"/>
      <c r="HF3621" s="311"/>
      <c r="HG3621" s="311"/>
      <c r="HH3621" s="311"/>
      <c r="HI3621" s="311"/>
      <c r="HJ3621" s="311"/>
      <c r="HK3621" s="311"/>
      <c r="HL3621" s="311"/>
      <c r="HM3621" s="311"/>
      <c r="HN3621" s="311"/>
      <c r="HO3621" s="311"/>
      <c r="HP3621" s="311"/>
      <c r="HQ3621" s="311"/>
      <c r="HR3621" s="311"/>
      <c r="HS3621" s="311"/>
      <c r="HT3621" s="311"/>
      <c r="HU3621" s="311"/>
      <c r="HV3621" s="311"/>
      <c r="HW3621" s="311"/>
      <c r="HX3621" s="311"/>
      <c r="HY3621" s="311"/>
      <c r="HZ3621" s="311"/>
      <c r="IA3621" s="311"/>
      <c r="IB3621" s="311"/>
      <c r="IC3621" s="311"/>
      <c r="ID3621" s="311"/>
      <c r="IE3621" s="311"/>
      <c r="IF3621" s="311"/>
      <c r="IG3621" s="311"/>
      <c r="IH3621" s="311"/>
      <c r="II3621" s="311"/>
      <c r="IJ3621" s="311"/>
      <c r="IK3621" s="311"/>
      <c r="IL3621" s="311"/>
      <c r="IM3621" s="311"/>
      <c r="IN3621" s="311"/>
      <c r="IO3621" s="311"/>
      <c r="IP3621" s="311"/>
      <c r="IQ3621" s="311"/>
      <c r="IR3621" s="311"/>
      <c r="IS3621" s="311"/>
      <c r="IT3621" s="311"/>
      <c r="IU3621" s="311"/>
      <c r="IV3621" s="311"/>
    </row>
    <row r="3622" spans="1:256" s="309" customFormat="1" ht="12.75">
      <c r="A3622" s="305"/>
      <c r="B3622" s="306">
        <v>-2885250</v>
      </c>
      <c r="C3622" s="305" t="s">
        <v>1093</v>
      </c>
      <c r="D3622" s="305" t="s">
        <v>1095</v>
      </c>
      <c r="E3622" s="305"/>
      <c r="F3622" s="307"/>
      <c r="G3622" s="307"/>
      <c r="H3622" s="306">
        <f t="shared" si="228"/>
        <v>4125119</v>
      </c>
      <c r="I3622" s="308">
        <f t="shared" si="229"/>
        <v>-5888.265306122449</v>
      </c>
      <c r="K3622" s="310"/>
      <c r="L3622" s="311"/>
      <c r="M3622" s="2">
        <v>490</v>
      </c>
      <c r="N3622" s="311"/>
      <c r="O3622" s="311"/>
      <c r="P3622" s="311"/>
      <c r="Q3622" s="311"/>
      <c r="R3622" s="311"/>
      <c r="S3622" s="311"/>
      <c r="T3622" s="311"/>
      <c r="U3622" s="311"/>
      <c r="V3622" s="311"/>
      <c r="W3622" s="311"/>
      <c r="X3622" s="311"/>
      <c r="Y3622" s="311"/>
      <c r="Z3622" s="311"/>
      <c r="AA3622" s="311"/>
      <c r="AB3622" s="311"/>
      <c r="AC3622" s="311"/>
      <c r="AD3622" s="311"/>
      <c r="AE3622" s="311"/>
      <c r="AF3622" s="311"/>
      <c r="AG3622" s="311"/>
      <c r="AH3622" s="311"/>
      <c r="AI3622" s="311"/>
      <c r="AJ3622" s="311"/>
      <c r="AK3622" s="311"/>
      <c r="AL3622" s="311"/>
      <c r="AM3622" s="311"/>
      <c r="AN3622" s="311"/>
      <c r="AO3622" s="311"/>
      <c r="AP3622" s="311"/>
      <c r="AQ3622" s="311"/>
      <c r="AR3622" s="311"/>
      <c r="AS3622" s="311"/>
      <c r="AT3622" s="311"/>
      <c r="AU3622" s="311"/>
      <c r="AV3622" s="311"/>
      <c r="AW3622" s="311"/>
      <c r="AX3622" s="311"/>
      <c r="AY3622" s="311"/>
      <c r="AZ3622" s="311"/>
      <c r="BA3622" s="311"/>
      <c r="BB3622" s="311"/>
      <c r="BC3622" s="311"/>
      <c r="BD3622" s="311"/>
      <c r="BE3622" s="311"/>
      <c r="BF3622" s="311"/>
      <c r="BG3622" s="311"/>
      <c r="BH3622" s="311"/>
      <c r="BI3622" s="311"/>
      <c r="BJ3622" s="311"/>
      <c r="BK3622" s="311"/>
      <c r="BL3622" s="311"/>
      <c r="BM3622" s="311"/>
      <c r="BN3622" s="311"/>
      <c r="BO3622" s="311"/>
      <c r="BP3622" s="311"/>
      <c r="BQ3622" s="311"/>
      <c r="BR3622" s="311"/>
      <c r="BS3622" s="311"/>
      <c r="BT3622" s="311"/>
      <c r="BU3622" s="311"/>
      <c r="BV3622" s="311"/>
      <c r="BW3622" s="311"/>
      <c r="BX3622" s="311"/>
      <c r="BY3622" s="311"/>
      <c r="BZ3622" s="311"/>
      <c r="CA3622" s="311"/>
      <c r="CB3622" s="311"/>
      <c r="CC3622" s="311"/>
      <c r="CD3622" s="311"/>
      <c r="CE3622" s="311"/>
      <c r="CF3622" s="311"/>
      <c r="CG3622" s="311"/>
      <c r="CH3622" s="311"/>
      <c r="CI3622" s="311"/>
      <c r="CJ3622" s="311"/>
      <c r="CK3622" s="311"/>
      <c r="CL3622" s="311"/>
      <c r="CM3622" s="311"/>
      <c r="CN3622" s="311"/>
      <c r="CO3622" s="311"/>
      <c r="CP3622" s="311"/>
      <c r="CQ3622" s="311"/>
      <c r="CR3622" s="311"/>
      <c r="CS3622" s="311"/>
      <c r="CT3622" s="311"/>
      <c r="CU3622" s="311"/>
      <c r="CV3622" s="311"/>
      <c r="CW3622" s="311"/>
      <c r="CX3622" s="311"/>
      <c r="CY3622" s="311"/>
      <c r="CZ3622" s="311"/>
      <c r="DA3622" s="311"/>
      <c r="DB3622" s="311"/>
      <c r="DC3622" s="311"/>
      <c r="DD3622" s="311"/>
      <c r="DE3622" s="311"/>
      <c r="DF3622" s="311"/>
      <c r="DG3622" s="311"/>
      <c r="DH3622" s="311"/>
      <c r="DI3622" s="311"/>
      <c r="DJ3622" s="311"/>
      <c r="DK3622" s="311"/>
      <c r="DL3622" s="311"/>
      <c r="DM3622" s="311"/>
      <c r="DN3622" s="311"/>
      <c r="DO3622" s="311"/>
      <c r="DP3622" s="311"/>
      <c r="DQ3622" s="311"/>
      <c r="DR3622" s="311"/>
      <c r="DS3622" s="311"/>
      <c r="DT3622" s="311"/>
      <c r="DU3622" s="311"/>
      <c r="DV3622" s="311"/>
      <c r="DW3622" s="311"/>
      <c r="DX3622" s="311"/>
      <c r="DY3622" s="311"/>
      <c r="DZ3622" s="311"/>
      <c r="EA3622" s="311"/>
      <c r="EB3622" s="311"/>
      <c r="EC3622" s="311"/>
      <c r="ED3622" s="311"/>
      <c r="EE3622" s="311"/>
      <c r="EF3622" s="311"/>
      <c r="EG3622" s="311"/>
      <c r="EH3622" s="311"/>
      <c r="EI3622" s="311"/>
      <c r="EJ3622" s="311"/>
      <c r="EK3622" s="311"/>
      <c r="EL3622" s="311"/>
      <c r="EM3622" s="311"/>
      <c r="EN3622" s="311"/>
      <c r="EO3622" s="311"/>
      <c r="EP3622" s="311"/>
      <c r="EQ3622" s="311"/>
      <c r="ER3622" s="311"/>
      <c r="ES3622" s="311"/>
      <c r="ET3622" s="311"/>
      <c r="EU3622" s="311"/>
      <c r="EV3622" s="311"/>
      <c r="EW3622" s="311"/>
      <c r="EX3622" s="311"/>
      <c r="EY3622" s="311"/>
      <c r="EZ3622" s="311"/>
      <c r="FA3622" s="311"/>
      <c r="FB3622" s="311"/>
      <c r="FC3622" s="311"/>
      <c r="FD3622" s="311"/>
      <c r="FE3622" s="311"/>
      <c r="FF3622" s="311"/>
      <c r="FG3622" s="311"/>
      <c r="FH3622" s="311"/>
      <c r="FI3622" s="311"/>
      <c r="FJ3622" s="311"/>
      <c r="FK3622" s="311"/>
      <c r="FL3622" s="311"/>
      <c r="FM3622" s="311"/>
      <c r="FN3622" s="311"/>
      <c r="FO3622" s="311"/>
      <c r="FP3622" s="311"/>
      <c r="FQ3622" s="311"/>
      <c r="FR3622" s="311"/>
      <c r="FS3622" s="311"/>
      <c r="FT3622" s="311"/>
      <c r="FU3622" s="311"/>
      <c r="FV3622" s="311"/>
      <c r="FW3622" s="311"/>
      <c r="FX3622" s="311"/>
      <c r="FY3622" s="311"/>
      <c r="FZ3622" s="311"/>
      <c r="GA3622" s="311"/>
      <c r="GB3622" s="311"/>
      <c r="GC3622" s="311"/>
      <c r="GD3622" s="311"/>
      <c r="GE3622" s="311"/>
      <c r="GF3622" s="311"/>
      <c r="GG3622" s="311"/>
      <c r="GH3622" s="311"/>
      <c r="GI3622" s="311"/>
      <c r="GJ3622" s="311"/>
      <c r="GK3622" s="311"/>
      <c r="GL3622" s="311"/>
      <c r="GM3622" s="311"/>
      <c r="GN3622" s="311"/>
      <c r="GO3622" s="311"/>
      <c r="GP3622" s="311"/>
      <c r="GQ3622" s="311"/>
      <c r="GR3622" s="311"/>
      <c r="GS3622" s="311"/>
      <c r="GT3622" s="311"/>
      <c r="GU3622" s="311"/>
      <c r="GV3622" s="311"/>
      <c r="GW3622" s="311"/>
      <c r="GX3622" s="311"/>
      <c r="GY3622" s="311"/>
      <c r="GZ3622" s="311"/>
      <c r="HA3622" s="311"/>
      <c r="HB3622" s="311"/>
      <c r="HC3622" s="311"/>
      <c r="HD3622" s="311"/>
      <c r="HE3622" s="311"/>
      <c r="HF3622" s="311"/>
      <c r="HG3622" s="311"/>
      <c r="HH3622" s="311"/>
      <c r="HI3622" s="311"/>
      <c r="HJ3622" s="311"/>
      <c r="HK3622" s="311"/>
      <c r="HL3622" s="311"/>
      <c r="HM3622" s="311"/>
      <c r="HN3622" s="311"/>
      <c r="HO3622" s="311"/>
      <c r="HP3622" s="311"/>
      <c r="HQ3622" s="311"/>
      <c r="HR3622" s="311"/>
      <c r="HS3622" s="311"/>
      <c r="HT3622" s="311"/>
      <c r="HU3622" s="311"/>
      <c r="HV3622" s="311"/>
      <c r="HW3622" s="311"/>
      <c r="HX3622" s="311"/>
      <c r="HY3622" s="311"/>
      <c r="HZ3622" s="311"/>
      <c r="IA3622" s="311"/>
      <c r="IB3622" s="311"/>
      <c r="IC3622" s="311"/>
      <c r="ID3622" s="311"/>
      <c r="IE3622" s="311"/>
      <c r="IF3622" s="311"/>
      <c r="IG3622" s="311"/>
      <c r="IH3622" s="311"/>
      <c r="II3622" s="311"/>
      <c r="IJ3622" s="311"/>
      <c r="IK3622" s="311"/>
      <c r="IL3622" s="311"/>
      <c r="IM3622" s="311"/>
      <c r="IN3622" s="311"/>
      <c r="IO3622" s="311"/>
      <c r="IP3622" s="311"/>
      <c r="IQ3622" s="311"/>
      <c r="IR3622" s="311"/>
      <c r="IS3622" s="311"/>
      <c r="IT3622" s="311"/>
      <c r="IU3622" s="311"/>
      <c r="IV3622" s="311"/>
    </row>
    <row r="3623" spans="1:256" s="309" customFormat="1" ht="12.75">
      <c r="A3623" s="305"/>
      <c r="B3623" s="306">
        <v>236539</v>
      </c>
      <c r="C3623" s="305" t="s">
        <v>1093</v>
      </c>
      <c r="D3623" s="305" t="s">
        <v>1090</v>
      </c>
      <c r="E3623" s="305"/>
      <c r="F3623" s="307"/>
      <c r="G3623" s="307"/>
      <c r="H3623" s="306">
        <f t="shared" si="228"/>
        <v>3888580</v>
      </c>
      <c r="I3623" s="308">
        <f t="shared" si="229"/>
        <v>482.7326530612245</v>
      </c>
      <c r="K3623" s="310"/>
      <c r="L3623" s="311"/>
      <c r="M3623" s="2">
        <v>490</v>
      </c>
      <c r="N3623" s="311"/>
      <c r="O3623" s="311"/>
      <c r="P3623" s="311"/>
      <c r="Q3623" s="311"/>
      <c r="R3623" s="311"/>
      <c r="S3623" s="311"/>
      <c r="T3623" s="311"/>
      <c r="U3623" s="311"/>
      <c r="V3623" s="311"/>
      <c r="W3623" s="311"/>
      <c r="X3623" s="311"/>
      <c r="Y3623" s="311"/>
      <c r="Z3623" s="311"/>
      <c r="AA3623" s="311"/>
      <c r="AB3623" s="311"/>
      <c r="AC3623" s="311"/>
      <c r="AD3623" s="311"/>
      <c r="AE3623" s="311"/>
      <c r="AF3623" s="311"/>
      <c r="AG3623" s="311"/>
      <c r="AH3623" s="311"/>
      <c r="AI3623" s="311"/>
      <c r="AJ3623" s="311"/>
      <c r="AK3623" s="311"/>
      <c r="AL3623" s="311"/>
      <c r="AM3623" s="311"/>
      <c r="AN3623" s="311"/>
      <c r="AO3623" s="311"/>
      <c r="AP3623" s="311"/>
      <c r="AQ3623" s="311"/>
      <c r="AR3623" s="311"/>
      <c r="AS3623" s="311"/>
      <c r="AT3623" s="311"/>
      <c r="AU3623" s="311"/>
      <c r="AV3623" s="311"/>
      <c r="AW3623" s="311"/>
      <c r="AX3623" s="311"/>
      <c r="AY3623" s="311"/>
      <c r="AZ3623" s="311"/>
      <c r="BA3623" s="311"/>
      <c r="BB3623" s="311"/>
      <c r="BC3623" s="311"/>
      <c r="BD3623" s="311"/>
      <c r="BE3623" s="311"/>
      <c r="BF3623" s="311"/>
      <c r="BG3623" s="311"/>
      <c r="BH3623" s="311"/>
      <c r="BI3623" s="311"/>
      <c r="BJ3623" s="311"/>
      <c r="BK3623" s="311"/>
      <c r="BL3623" s="311"/>
      <c r="BM3623" s="311"/>
      <c r="BN3623" s="311"/>
      <c r="BO3623" s="311"/>
      <c r="BP3623" s="311"/>
      <c r="BQ3623" s="311"/>
      <c r="BR3623" s="311"/>
      <c r="BS3623" s="311"/>
      <c r="BT3623" s="311"/>
      <c r="BU3623" s="311"/>
      <c r="BV3623" s="311"/>
      <c r="BW3623" s="311"/>
      <c r="BX3623" s="311"/>
      <c r="BY3623" s="311"/>
      <c r="BZ3623" s="311"/>
      <c r="CA3623" s="311"/>
      <c r="CB3623" s="311"/>
      <c r="CC3623" s="311"/>
      <c r="CD3623" s="311"/>
      <c r="CE3623" s="311"/>
      <c r="CF3623" s="311"/>
      <c r="CG3623" s="311"/>
      <c r="CH3623" s="311"/>
      <c r="CI3623" s="311"/>
      <c r="CJ3623" s="311"/>
      <c r="CK3623" s="311"/>
      <c r="CL3623" s="311"/>
      <c r="CM3623" s="311"/>
      <c r="CN3623" s="311"/>
      <c r="CO3623" s="311"/>
      <c r="CP3623" s="311"/>
      <c r="CQ3623" s="311"/>
      <c r="CR3623" s="311"/>
      <c r="CS3623" s="311"/>
      <c r="CT3623" s="311"/>
      <c r="CU3623" s="311"/>
      <c r="CV3623" s="311"/>
      <c r="CW3623" s="311"/>
      <c r="CX3623" s="311"/>
      <c r="CY3623" s="311"/>
      <c r="CZ3623" s="311"/>
      <c r="DA3623" s="311"/>
      <c r="DB3623" s="311"/>
      <c r="DC3623" s="311"/>
      <c r="DD3623" s="311"/>
      <c r="DE3623" s="311"/>
      <c r="DF3623" s="311"/>
      <c r="DG3623" s="311"/>
      <c r="DH3623" s="311"/>
      <c r="DI3623" s="311"/>
      <c r="DJ3623" s="311"/>
      <c r="DK3623" s="311"/>
      <c r="DL3623" s="311"/>
      <c r="DM3623" s="311"/>
      <c r="DN3623" s="311"/>
      <c r="DO3623" s="311"/>
      <c r="DP3623" s="311"/>
      <c r="DQ3623" s="311"/>
      <c r="DR3623" s="311"/>
      <c r="DS3623" s="311"/>
      <c r="DT3623" s="311"/>
      <c r="DU3623" s="311"/>
      <c r="DV3623" s="311"/>
      <c r="DW3623" s="311"/>
      <c r="DX3623" s="311"/>
      <c r="DY3623" s="311"/>
      <c r="DZ3623" s="311"/>
      <c r="EA3623" s="311"/>
      <c r="EB3623" s="311"/>
      <c r="EC3623" s="311"/>
      <c r="ED3623" s="311"/>
      <c r="EE3623" s="311"/>
      <c r="EF3623" s="311"/>
      <c r="EG3623" s="311"/>
      <c r="EH3623" s="311"/>
      <c r="EI3623" s="311"/>
      <c r="EJ3623" s="311"/>
      <c r="EK3623" s="311"/>
      <c r="EL3623" s="311"/>
      <c r="EM3623" s="311"/>
      <c r="EN3623" s="311"/>
      <c r="EO3623" s="311"/>
      <c r="EP3623" s="311"/>
      <c r="EQ3623" s="311"/>
      <c r="ER3623" s="311"/>
      <c r="ES3623" s="311"/>
      <c r="ET3623" s="311"/>
      <c r="EU3623" s="311"/>
      <c r="EV3623" s="311"/>
      <c r="EW3623" s="311"/>
      <c r="EX3623" s="311"/>
      <c r="EY3623" s="311"/>
      <c r="EZ3623" s="311"/>
      <c r="FA3623" s="311"/>
      <c r="FB3623" s="311"/>
      <c r="FC3623" s="311"/>
      <c r="FD3623" s="311"/>
      <c r="FE3623" s="311"/>
      <c r="FF3623" s="311"/>
      <c r="FG3623" s="311"/>
      <c r="FH3623" s="311"/>
      <c r="FI3623" s="311"/>
      <c r="FJ3623" s="311"/>
      <c r="FK3623" s="311"/>
      <c r="FL3623" s="311"/>
      <c r="FM3623" s="311"/>
      <c r="FN3623" s="311"/>
      <c r="FO3623" s="311"/>
      <c r="FP3623" s="311"/>
      <c r="FQ3623" s="311"/>
      <c r="FR3623" s="311"/>
      <c r="FS3623" s="311"/>
      <c r="FT3623" s="311"/>
      <c r="FU3623" s="311"/>
      <c r="FV3623" s="311"/>
      <c r="FW3623" s="311"/>
      <c r="FX3623" s="311"/>
      <c r="FY3623" s="311"/>
      <c r="FZ3623" s="311"/>
      <c r="GA3623" s="311"/>
      <c r="GB3623" s="311"/>
      <c r="GC3623" s="311"/>
      <c r="GD3623" s="311"/>
      <c r="GE3623" s="311"/>
      <c r="GF3623" s="311"/>
      <c r="GG3623" s="311"/>
      <c r="GH3623" s="311"/>
      <c r="GI3623" s="311"/>
      <c r="GJ3623" s="311"/>
      <c r="GK3623" s="311"/>
      <c r="GL3623" s="311"/>
      <c r="GM3623" s="311"/>
      <c r="GN3623" s="311"/>
      <c r="GO3623" s="311"/>
      <c r="GP3623" s="311"/>
      <c r="GQ3623" s="311"/>
      <c r="GR3623" s="311"/>
      <c r="GS3623" s="311"/>
      <c r="GT3623" s="311"/>
      <c r="GU3623" s="311"/>
      <c r="GV3623" s="311"/>
      <c r="GW3623" s="311"/>
      <c r="GX3623" s="311"/>
      <c r="GY3623" s="311"/>
      <c r="GZ3623" s="311"/>
      <c r="HA3623" s="311"/>
      <c r="HB3623" s="311"/>
      <c r="HC3623" s="311"/>
      <c r="HD3623" s="311"/>
      <c r="HE3623" s="311"/>
      <c r="HF3623" s="311"/>
      <c r="HG3623" s="311"/>
      <c r="HH3623" s="311"/>
      <c r="HI3623" s="311"/>
      <c r="HJ3623" s="311"/>
      <c r="HK3623" s="311"/>
      <c r="HL3623" s="311"/>
      <c r="HM3623" s="311"/>
      <c r="HN3623" s="311"/>
      <c r="HO3623" s="311"/>
      <c r="HP3623" s="311"/>
      <c r="HQ3623" s="311"/>
      <c r="HR3623" s="311"/>
      <c r="HS3623" s="311"/>
      <c r="HT3623" s="311"/>
      <c r="HU3623" s="311"/>
      <c r="HV3623" s="311"/>
      <c r="HW3623" s="311"/>
      <c r="HX3623" s="311"/>
      <c r="HY3623" s="311"/>
      <c r="HZ3623" s="311"/>
      <c r="IA3623" s="311"/>
      <c r="IB3623" s="311"/>
      <c r="IC3623" s="311"/>
      <c r="ID3623" s="311"/>
      <c r="IE3623" s="311"/>
      <c r="IF3623" s="311"/>
      <c r="IG3623" s="311"/>
      <c r="IH3623" s="311"/>
      <c r="II3623" s="311"/>
      <c r="IJ3623" s="311"/>
      <c r="IK3623" s="311"/>
      <c r="IL3623" s="311"/>
      <c r="IM3623" s="311"/>
      <c r="IN3623" s="311"/>
      <c r="IO3623" s="311"/>
      <c r="IP3623" s="311"/>
      <c r="IQ3623" s="311"/>
      <c r="IR3623" s="311"/>
      <c r="IS3623" s="311"/>
      <c r="IT3623" s="311"/>
      <c r="IU3623" s="311"/>
      <c r="IV3623" s="311"/>
    </row>
    <row r="3624" spans="1:256" s="309" customFormat="1" ht="12.75">
      <c r="A3624" s="305"/>
      <c r="B3624" s="306">
        <v>978117</v>
      </c>
      <c r="C3624" s="305" t="s">
        <v>1093</v>
      </c>
      <c r="D3624" s="305" t="s">
        <v>1092</v>
      </c>
      <c r="E3624" s="305"/>
      <c r="F3624" s="307"/>
      <c r="G3624" s="307"/>
      <c r="H3624" s="306">
        <f t="shared" si="228"/>
        <v>2910463</v>
      </c>
      <c r="I3624" s="308">
        <f t="shared" si="229"/>
        <v>1988.0426829268292</v>
      </c>
      <c r="K3624" s="310"/>
      <c r="L3624" s="311"/>
      <c r="M3624" s="68">
        <v>492</v>
      </c>
      <c r="N3624" s="311"/>
      <c r="O3624" s="311"/>
      <c r="P3624" s="311"/>
      <c r="Q3624" s="311"/>
      <c r="R3624" s="311"/>
      <c r="S3624" s="311"/>
      <c r="T3624" s="311"/>
      <c r="U3624" s="311"/>
      <c r="V3624" s="311"/>
      <c r="W3624" s="311"/>
      <c r="X3624" s="311"/>
      <c r="Y3624" s="311"/>
      <c r="Z3624" s="311"/>
      <c r="AA3624" s="311"/>
      <c r="AB3624" s="311"/>
      <c r="AC3624" s="311"/>
      <c r="AD3624" s="311"/>
      <c r="AE3624" s="311"/>
      <c r="AF3624" s="311"/>
      <c r="AG3624" s="311"/>
      <c r="AH3624" s="311"/>
      <c r="AI3624" s="311"/>
      <c r="AJ3624" s="311"/>
      <c r="AK3624" s="311"/>
      <c r="AL3624" s="311"/>
      <c r="AM3624" s="311"/>
      <c r="AN3624" s="311"/>
      <c r="AO3624" s="311"/>
      <c r="AP3624" s="311"/>
      <c r="AQ3624" s="311"/>
      <c r="AR3624" s="311"/>
      <c r="AS3624" s="311"/>
      <c r="AT3624" s="311"/>
      <c r="AU3624" s="311"/>
      <c r="AV3624" s="311"/>
      <c r="AW3624" s="311"/>
      <c r="AX3624" s="311"/>
      <c r="AY3624" s="311"/>
      <c r="AZ3624" s="311"/>
      <c r="BA3624" s="311"/>
      <c r="BB3624" s="311"/>
      <c r="BC3624" s="311"/>
      <c r="BD3624" s="311"/>
      <c r="BE3624" s="311"/>
      <c r="BF3624" s="311"/>
      <c r="BG3624" s="311"/>
      <c r="BH3624" s="311"/>
      <c r="BI3624" s="311"/>
      <c r="BJ3624" s="311"/>
      <c r="BK3624" s="311"/>
      <c r="BL3624" s="311"/>
      <c r="BM3624" s="311"/>
      <c r="BN3624" s="311"/>
      <c r="BO3624" s="311"/>
      <c r="BP3624" s="311"/>
      <c r="BQ3624" s="311"/>
      <c r="BR3624" s="311"/>
      <c r="BS3624" s="311"/>
      <c r="BT3624" s="311"/>
      <c r="BU3624" s="311"/>
      <c r="BV3624" s="311"/>
      <c r="BW3624" s="311"/>
      <c r="BX3624" s="311"/>
      <c r="BY3624" s="311"/>
      <c r="BZ3624" s="311"/>
      <c r="CA3624" s="311"/>
      <c r="CB3624" s="311"/>
      <c r="CC3624" s="311"/>
      <c r="CD3624" s="311"/>
      <c r="CE3624" s="311"/>
      <c r="CF3624" s="311"/>
      <c r="CG3624" s="311"/>
      <c r="CH3624" s="311"/>
      <c r="CI3624" s="311"/>
      <c r="CJ3624" s="311"/>
      <c r="CK3624" s="311"/>
      <c r="CL3624" s="311"/>
      <c r="CM3624" s="311"/>
      <c r="CN3624" s="311"/>
      <c r="CO3624" s="311"/>
      <c r="CP3624" s="311"/>
      <c r="CQ3624" s="311"/>
      <c r="CR3624" s="311"/>
      <c r="CS3624" s="311"/>
      <c r="CT3624" s="311"/>
      <c r="CU3624" s="311"/>
      <c r="CV3624" s="311"/>
      <c r="CW3624" s="311"/>
      <c r="CX3624" s="311"/>
      <c r="CY3624" s="311"/>
      <c r="CZ3624" s="311"/>
      <c r="DA3624" s="311"/>
      <c r="DB3624" s="311"/>
      <c r="DC3624" s="311"/>
      <c r="DD3624" s="311"/>
      <c r="DE3624" s="311"/>
      <c r="DF3624" s="311"/>
      <c r="DG3624" s="311"/>
      <c r="DH3624" s="311"/>
      <c r="DI3624" s="311"/>
      <c r="DJ3624" s="311"/>
      <c r="DK3624" s="311"/>
      <c r="DL3624" s="311"/>
      <c r="DM3624" s="311"/>
      <c r="DN3624" s="311"/>
      <c r="DO3624" s="311"/>
      <c r="DP3624" s="311"/>
      <c r="DQ3624" s="311"/>
      <c r="DR3624" s="311"/>
      <c r="DS3624" s="311"/>
      <c r="DT3624" s="311"/>
      <c r="DU3624" s="311"/>
      <c r="DV3624" s="311"/>
      <c r="DW3624" s="311"/>
      <c r="DX3624" s="311"/>
      <c r="DY3624" s="311"/>
      <c r="DZ3624" s="311"/>
      <c r="EA3624" s="311"/>
      <c r="EB3624" s="311"/>
      <c r="EC3624" s="311"/>
      <c r="ED3624" s="311"/>
      <c r="EE3624" s="311"/>
      <c r="EF3624" s="311"/>
      <c r="EG3624" s="311"/>
      <c r="EH3624" s="311"/>
      <c r="EI3624" s="311"/>
      <c r="EJ3624" s="311"/>
      <c r="EK3624" s="311"/>
      <c r="EL3624" s="311"/>
      <c r="EM3624" s="311"/>
      <c r="EN3624" s="311"/>
      <c r="EO3624" s="311"/>
      <c r="EP3624" s="311"/>
      <c r="EQ3624" s="311"/>
      <c r="ER3624" s="311"/>
      <c r="ES3624" s="311"/>
      <c r="ET3624" s="311"/>
      <c r="EU3624" s="311"/>
      <c r="EV3624" s="311"/>
      <c r="EW3624" s="311"/>
      <c r="EX3624" s="311"/>
      <c r="EY3624" s="311"/>
      <c r="EZ3624" s="311"/>
      <c r="FA3624" s="311"/>
      <c r="FB3624" s="311"/>
      <c r="FC3624" s="311"/>
      <c r="FD3624" s="311"/>
      <c r="FE3624" s="311"/>
      <c r="FF3624" s="311"/>
      <c r="FG3624" s="311"/>
      <c r="FH3624" s="311"/>
      <c r="FI3624" s="311"/>
      <c r="FJ3624" s="311"/>
      <c r="FK3624" s="311"/>
      <c r="FL3624" s="311"/>
      <c r="FM3624" s="311"/>
      <c r="FN3624" s="311"/>
      <c r="FO3624" s="311"/>
      <c r="FP3624" s="311"/>
      <c r="FQ3624" s="311"/>
      <c r="FR3624" s="311"/>
      <c r="FS3624" s="311"/>
      <c r="FT3624" s="311"/>
      <c r="FU3624" s="311"/>
      <c r="FV3624" s="311"/>
      <c r="FW3624" s="311"/>
      <c r="FX3624" s="311"/>
      <c r="FY3624" s="311"/>
      <c r="FZ3624" s="311"/>
      <c r="GA3624" s="311"/>
      <c r="GB3624" s="311"/>
      <c r="GC3624" s="311"/>
      <c r="GD3624" s="311"/>
      <c r="GE3624" s="311"/>
      <c r="GF3624" s="311"/>
      <c r="GG3624" s="311"/>
      <c r="GH3624" s="311"/>
      <c r="GI3624" s="311"/>
      <c r="GJ3624" s="311"/>
      <c r="GK3624" s="311"/>
      <c r="GL3624" s="311"/>
      <c r="GM3624" s="311"/>
      <c r="GN3624" s="311"/>
      <c r="GO3624" s="311"/>
      <c r="GP3624" s="311"/>
      <c r="GQ3624" s="311"/>
      <c r="GR3624" s="311"/>
      <c r="GS3624" s="311"/>
      <c r="GT3624" s="311"/>
      <c r="GU3624" s="311"/>
      <c r="GV3624" s="311"/>
      <c r="GW3624" s="311"/>
      <c r="GX3624" s="311"/>
      <c r="GY3624" s="311"/>
      <c r="GZ3624" s="311"/>
      <c r="HA3624" s="311"/>
      <c r="HB3624" s="311"/>
      <c r="HC3624" s="311"/>
      <c r="HD3624" s="311"/>
      <c r="HE3624" s="311"/>
      <c r="HF3624" s="311"/>
      <c r="HG3624" s="311"/>
      <c r="HH3624" s="311"/>
      <c r="HI3624" s="311"/>
      <c r="HJ3624" s="311"/>
      <c r="HK3624" s="311"/>
      <c r="HL3624" s="311"/>
      <c r="HM3624" s="311"/>
      <c r="HN3624" s="311"/>
      <c r="HO3624" s="311"/>
      <c r="HP3624" s="311"/>
      <c r="HQ3624" s="311"/>
      <c r="HR3624" s="311"/>
      <c r="HS3624" s="311"/>
      <c r="HT3624" s="311"/>
      <c r="HU3624" s="311"/>
      <c r="HV3624" s="311"/>
      <c r="HW3624" s="311"/>
      <c r="HX3624" s="311"/>
      <c r="HY3624" s="311"/>
      <c r="HZ3624" s="311"/>
      <c r="IA3624" s="311"/>
      <c r="IB3624" s="311"/>
      <c r="IC3624" s="311"/>
      <c r="ID3624" s="311"/>
      <c r="IE3624" s="311"/>
      <c r="IF3624" s="311"/>
      <c r="IG3624" s="311"/>
      <c r="IH3624" s="311"/>
      <c r="II3624" s="311"/>
      <c r="IJ3624" s="311"/>
      <c r="IK3624" s="311"/>
      <c r="IL3624" s="311"/>
      <c r="IM3624" s="311"/>
      <c r="IN3624" s="311"/>
      <c r="IO3624" s="311"/>
      <c r="IP3624" s="311"/>
      <c r="IQ3624" s="311"/>
      <c r="IR3624" s="311"/>
      <c r="IS3624" s="311"/>
      <c r="IT3624" s="311"/>
      <c r="IU3624" s="311"/>
      <c r="IV3624" s="311"/>
    </row>
    <row r="3625" spans="1:256" s="309" customFormat="1" ht="12.75">
      <c r="A3625" s="305"/>
      <c r="B3625" s="306">
        <v>1557633</v>
      </c>
      <c r="C3625" s="305" t="s">
        <v>1093</v>
      </c>
      <c r="D3625" s="305" t="s">
        <v>1088</v>
      </c>
      <c r="E3625" s="305"/>
      <c r="F3625" s="307"/>
      <c r="G3625" s="307"/>
      <c r="H3625" s="306">
        <f t="shared" si="228"/>
        <v>1352830</v>
      </c>
      <c r="I3625" s="308">
        <f t="shared" si="229"/>
        <v>3090.5416666666665</v>
      </c>
      <c r="K3625" s="310"/>
      <c r="L3625" s="311"/>
      <c r="M3625" s="68">
        <v>504</v>
      </c>
      <c r="N3625" s="311"/>
      <c r="O3625" s="311"/>
      <c r="P3625" s="311"/>
      <c r="Q3625" s="311"/>
      <c r="R3625" s="311"/>
      <c r="S3625" s="311"/>
      <c r="T3625" s="311"/>
      <c r="U3625" s="311"/>
      <c r="V3625" s="311"/>
      <c r="W3625" s="311"/>
      <c r="X3625" s="311"/>
      <c r="Y3625" s="311"/>
      <c r="Z3625" s="311"/>
      <c r="AA3625" s="311"/>
      <c r="AB3625" s="311"/>
      <c r="AC3625" s="311"/>
      <c r="AD3625" s="311"/>
      <c r="AE3625" s="311"/>
      <c r="AF3625" s="311"/>
      <c r="AG3625" s="311"/>
      <c r="AH3625" s="311"/>
      <c r="AI3625" s="311"/>
      <c r="AJ3625" s="311"/>
      <c r="AK3625" s="311"/>
      <c r="AL3625" s="311"/>
      <c r="AM3625" s="311"/>
      <c r="AN3625" s="311"/>
      <c r="AO3625" s="311"/>
      <c r="AP3625" s="311"/>
      <c r="AQ3625" s="311"/>
      <c r="AR3625" s="311"/>
      <c r="AS3625" s="311"/>
      <c r="AT3625" s="311"/>
      <c r="AU3625" s="311"/>
      <c r="AV3625" s="311"/>
      <c r="AW3625" s="311"/>
      <c r="AX3625" s="311"/>
      <c r="AY3625" s="311"/>
      <c r="AZ3625" s="311"/>
      <c r="BA3625" s="311"/>
      <c r="BB3625" s="311"/>
      <c r="BC3625" s="311"/>
      <c r="BD3625" s="311"/>
      <c r="BE3625" s="311"/>
      <c r="BF3625" s="311"/>
      <c r="BG3625" s="311"/>
      <c r="BH3625" s="311"/>
      <c r="BI3625" s="311"/>
      <c r="BJ3625" s="311"/>
      <c r="BK3625" s="311"/>
      <c r="BL3625" s="311"/>
      <c r="BM3625" s="311"/>
      <c r="BN3625" s="311"/>
      <c r="BO3625" s="311"/>
      <c r="BP3625" s="311"/>
      <c r="BQ3625" s="311"/>
      <c r="BR3625" s="311"/>
      <c r="BS3625" s="311"/>
      <c r="BT3625" s="311"/>
      <c r="BU3625" s="311"/>
      <c r="BV3625" s="311"/>
      <c r="BW3625" s="311"/>
      <c r="BX3625" s="311"/>
      <c r="BY3625" s="311"/>
      <c r="BZ3625" s="311"/>
      <c r="CA3625" s="311"/>
      <c r="CB3625" s="311"/>
      <c r="CC3625" s="311"/>
      <c r="CD3625" s="311"/>
      <c r="CE3625" s="311"/>
      <c r="CF3625" s="311"/>
      <c r="CG3625" s="311"/>
      <c r="CH3625" s="311"/>
      <c r="CI3625" s="311"/>
      <c r="CJ3625" s="311"/>
      <c r="CK3625" s="311"/>
      <c r="CL3625" s="311"/>
      <c r="CM3625" s="311"/>
      <c r="CN3625" s="311"/>
      <c r="CO3625" s="311"/>
      <c r="CP3625" s="311"/>
      <c r="CQ3625" s="311"/>
      <c r="CR3625" s="311"/>
      <c r="CS3625" s="311"/>
      <c r="CT3625" s="311"/>
      <c r="CU3625" s="311"/>
      <c r="CV3625" s="311"/>
      <c r="CW3625" s="311"/>
      <c r="CX3625" s="311"/>
      <c r="CY3625" s="311"/>
      <c r="CZ3625" s="311"/>
      <c r="DA3625" s="311"/>
      <c r="DB3625" s="311"/>
      <c r="DC3625" s="311"/>
      <c r="DD3625" s="311"/>
      <c r="DE3625" s="311"/>
      <c r="DF3625" s="311"/>
      <c r="DG3625" s="311"/>
      <c r="DH3625" s="311"/>
      <c r="DI3625" s="311"/>
      <c r="DJ3625" s="311"/>
      <c r="DK3625" s="311"/>
      <c r="DL3625" s="311"/>
      <c r="DM3625" s="311"/>
      <c r="DN3625" s="311"/>
      <c r="DO3625" s="311"/>
      <c r="DP3625" s="311"/>
      <c r="DQ3625" s="311"/>
      <c r="DR3625" s="311"/>
      <c r="DS3625" s="311"/>
      <c r="DT3625" s="311"/>
      <c r="DU3625" s="311"/>
      <c r="DV3625" s="311"/>
      <c r="DW3625" s="311"/>
      <c r="DX3625" s="311"/>
      <c r="DY3625" s="311"/>
      <c r="DZ3625" s="311"/>
      <c r="EA3625" s="311"/>
      <c r="EB3625" s="311"/>
      <c r="EC3625" s="311"/>
      <c r="ED3625" s="311"/>
      <c r="EE3625" s="311"/>
      <c r="EF3625" s="311"/>
      <c r="EG3625" s="311"/>
      <c r="EH3625" s="311"/>
      <c r="EI3625" s="311"/>
      <c r="EJ3625" s="311"/>
      <c r="EK3625" s="311"/>
      <c r="EL3625" s="311"/>
      <c r="EM3625" s="311"/>
      <c r="EN3625" s="311"/>
      <c r="EO3625" s="311"/>
      <c r="EP3625" s="311"/>
      <c r="EQ3625" s="311"/>
      <c r="ER3625" s="311"/>
      <c r="ES3625" s="311"/>
      <c r="ET3625" s="311"/>
      <c r="EU3625" s="311"/>
      <c r="EV3625" s="311"/>
      <c r="EW3625" s="311"/>
      <c r="EX3625" s="311"/>
      <c r="EY3625" s="311"/>
      <c r="EZ3625" s="311"/>
      <c r="FA3625" s="311"/>
      <c r="FB3625" s="311"/>
      <c r="FC3625" s="311"/>
      <c r="FD3625" s="311"/>
      <c r="FE3625" s="311"/>
      <c r="FF3625" s="311"/>
      <c r="FG3625" s="311"/>
      <c r="FH3625" s="311"/>
      <c r="FI3625" s="311"/>
      <c r="FJ3625" s="311"/>
      <c r="FK3625" s="311"/>
      <c r="FL3625" s="311"/>
      <c r="FM3625" s="311"/>
      <c r="FN3625" s="311"/>
      <c r="FO3625" s="311"/>
      <c r="FP3625" s="311"/>
      <c r="FQ3625" s="311"/>
      <c r="FR3625" s="311"/>
      <c r="FS3625" s="311"/>
      <c r="FT3625" s="311"/>
      <c r="FU3625" s="311"/>
      <c r="FV3625" s="311"/>
      <c r="FW3625" s="311"/>
      <c r="FX3625" s="311"/>
      <c r="FY3625" s="311"/>
      <c r="FZ3625" s="311"/>
      <c r="GA3625" s="311"/>
      <c r="GB3625" s="311"/>
      <c r="GC3625" s="311"/>
      <c r="GD3625" s="311"/>
      <c r="GE3625" s="311"/>
      <c r="GF3625" s="311"/>
      <c r="GG3625" s="311"/>
      <c r="GH3625" s="311"/>
      <c r="GI3625" s="311"/>
      <c r="GJ3625" s="311"/>
      <c r="GK3625" s="311"/>
      <c r="GL3625" s="311"/>
      <c r="GM3625" s="311"/>
      <c r="GN3625" s="311"/>
      <c r="GO3625" s="311"/>
      <c r="GP3625" s="311"/>
      <c r="GQ3625" s="311"/>
      <c r="GR3625" s="311"/>
      <c r="GS3625" s="311"/>
      <c r="GT3625" s="311"/>
      <c r="GU3625" s="311"/>
      <c r="GV3625" s="311"/>
      <c r="GW3625" s="311"/>
      <c r="GX3625" s="311"/>
      <c r="GY3625" s="311"/>
      <c r="GZ3625" s="311"/>
      <c r="HA3625" s="311"/>
      <c r="HB3625" s="311"/>
      <c r="HC3625" s="311"/>
      <c r="HD3625" s="311"/>
      <c r="HE3625" s="311"/>
      <c r="HF3625" s="311"/>
      <c r="HG3625" s="311"/>
      <c r="HH3625" s="311"/>
      <c r="HI3625" s="311"/>
      <c r="HJ3625" s="311"/>
      <c r="HK3625" s="311"/>
      <c r="HL3625" s="311"/>
      <c r="HM3625" s="311"/>
      <c r="HN3625" s="311"/>
      <c r="HO3625" s="311"/>
      <c r="HP3625" s="311"/>
      <c r="HQ3625" s="311"/>
      <c r="HR3625" s="311"/>
      <c r="HS3625" s="311"/>
      <c r="HT3625" s="311"/>
      <c r="HU3625" s="311"/>
      <c r="HV3625" s="311"/>
      <c r="HW3625" s="311"/>
      <c r="HX3625" s="311"/>
      <c r="HY3625" s="311"/>
      <c r="HZ3625" s="311"/>
      <c r="IA3625" s="311"/>
      <c r="IB3625" s="311"/>
      <c r="IC3625" s="311"/>
      <c r="ID3625" s="311"/>
      <c r="IE3625" s="311"/>
      <c r="IF3625" s="311"/>
      <c r="IG3625" s="311"/>
      <c r="IH3625" s="311"/>
      <c r="II3625" s="311"/>
      <c r="IJ3625" s="311"/>
      <c r="IK3625" s="311"/>
      <c r="IL3625" s="311"/>
      <c r="IM3625" s="311"/>
      <c r="IN3625" s="311"/>
      <c r="IO3625" s="311"/>
      <c r="IP3625" s="311"/>
      <c r="IQ3625" s="311"/>
      <c r="IR3625" s="311"/>
      <c r="IS3625" s="311"/>
      <c r="IT3625" s="311"/>
      <c r="IU3625" s="311"/>
      <c r="IV3625" s="311"/>
    </row>
    <row r="3626" spans="1:256" s="309" customFormat="1" ht="12.75">
      <c r="A3626" s="305"/>
      <c r="B3626" s="306">
        <f>+B2552</f>
        <v>1482096</v>
      </c>
      <c r="C3626" s="305" t="s">
        <v>1093</v>
      </c>
      <c r="D3626" s="305" t="s">
        <v>1172</v>
      </c>
      <c r="E3626" s="305"/>
      <c r="F3626" s="307"/>
      <c r="G3626" s="307"/>
      <c r="H3626" s="306">
        <f t="shared" si="228"/>
        <v>-129266</v>
      </c>
      <c r="I3626" s="308">
        <f t="shared" si="229"/>
        <v>2940.6666666666665</v>
      </c>
      <c r="K3626" s="310"/>
      <c r="L3626" s="311"/>
      <c r="M3626" s="68">
        <v>504</v>
      </c>
      <c r="N3626" s="311"/>
      <c r="O3626" s="311"/>
      <c r="P3626" s="311"/>
      <c r="Q3626" s="311"/>
      <c r="R3626" s="311"/>
      <c r="S3626" s="311"/>
      <c r="T3626" s="311"/>
      <c r="U3626" s="311"/>
      <c r="V3626" s="311"/>
      <c r="W3626" s="311"/>
      <c r="X3626" s="311"/>
      <c r="Y3626" s="311"/>
      <c r="Z3626" s="311"/>
      <c r="AA3626" s="311"/>
      <c r="AB3626" s="311"/>
      <c r="AC3626" s="311"/>
      <c r="AD3626" s="311"/>
      <c r="AE3626" s="311"/>
      <c r="AF3626" s="311"/>
      <c r="AG3626" s="311"/>
      <c r="AH3626" s="311"/>
      <c r="AI3626" s="311"/>
      <c r="AJ3626" s="311"/>
      <c r="AK3626" s="311"/>
      <c r="AL3626" s="311"/>
      <c r="AM3626" s="311"/>
      <c r="AN3626" s="311"/>
      <c r="AO3626" s="311"/>
      <c r="AP3626" s="311"/>
      <c r="AQ3626" s="311"/>
      <c r="AR3626" s="311"/>
      <c r="AS3626" s="311"/>
      <c r="AT3626" s="311"/>
      <c r="AU3626" s="311"/>
      <c r="AV3626" s="311"/>
      <c r="AW3626" s="311"/>
      <c r="AX3626" s="311"/>
      <c r="AY3626" s="311"/>
      <c r="AZ3626" s="311"/>
      <c r="BA3626" s="311"/>
      <c r="BB3626" s="311"/>
      <c r="BC3626" s="311"/>
      <c r="BD3626" s="311"/>
      <c r="BE3626" s="311"/>
      <c r="BF3626" s="311"/>
      <c r="BG3626" s="311"/>
      <c r="BH3626" s="311"/>
      <c r="BI3626" s="311"/>
      <c r="BJ3626" s="311"/>
      <c r="BK3626" s="311"/>
      <c r="BL3626" s="311"/>
      <c r="BM3626" s="311"/>
      <c r="BN3626" s="311"/>
      <c r="BO3626" s="311"/>
      <c r="BP3626" s="311"/>
      <c r="BQ3626" s="311"/>
      <c r="BR3626" s="311"/>
      <c r="BS3626" s="311"/>
      <c r="BT3626" s="311"/>
      <c r="BU3626" s="311"/>
      <c r="BV3626" s="311"/>
      <c r="BW3626" s="311"/>
      <c r="BX3626" s="311"/>
      <c r="BY3626" s="311"/>
      <c r="BZ3626" s="311"/>
      <c r="CA3626" s="311"/>
      <c r="CB3626" s="311"/>
      <c r="CC3626" s="311"/>
      <c r="CD3626" s="311"/>
      <c r="CE3626" s="311"/>
      <c r="CF3626" s="311"/>
      <c r="CG3626" s="311"/>
      <c r="CH3626" s="311"/>
      <c r="CI3626" s="311"/>
      <c r="CJ3626" s="311"/>
      <c r="CK3626" s="311"/>
      <c r="CL3626" s="311"/>
      <c r="CM3626" s="311"/>
      <c r="CN3626" s="311"/>
      <c r="CO3626" s="311"/>
      <c r="CP3626" s="311"/>
      <c r="CQ3626" s="311"/>
      <c r="CR3626" s="311"/>
      <c r="CS3626" s="311"/>
      <c r="CT3626" s="311"/>
      <c r="CU3626" s="311"/>
      <c r="CV3626" s="311"/>
      <c r="CW3626" s="311"/>
      <c r="CX3626" s="311"/>
      <c r="CY3626" s="311"/>
      <c r="CZ3626" s="311"/>
      <c r="DA3626" s="311"/>
      <c r="DB3626" s="311"/>
      <c r="DC3626" s="311"/>
      <c r="DD3626" s="311"/>
      <c r="DE3626" s="311"/>
      <c r="DF3626" s="311"/>
      <c r="DG3626" s="311"/>
      <c r="DH3626" s="311"/>
      <c r="DI3626" s="311"/>
      <c r="DJ3626" s="311"/>
      <c r="DK3626" s="311"/>
      <c r="DL3626" s="311"/>
      <c r="DM3626" s="311"/>
      <c r="DN3626" s="311"/>
      <c r="DO3626" s="311"/>
      <c r="DP3626" s="311"/>
      <c r="DQ3626" s="311"/>
      <c r="DR3626" s="311"/>
      <c r="DS3626" s="311"/>
      <c r="DT3626" s="311"/>
      <c r="DU3626" s="311"/>
      <c r="DV3626" s="311"/>
      <c r="DW3626" s="311"/>
      <c r="DX3626" s="311"/>
      <c r="DY3626" s="311"/>
      <c r="DZ3626" s="311"/>
      <c r="EA3626" s="311"/>
      <c r="EB3626" s="311"/>
      <c r="EC3626" s="311"/>
      <c r="ED3626" s="311"/>
      <c r="EE3626" s="311"/>
      <c r="EF3626" s="311"/>
      <c r="EG3626" s="311"/>
      <c r="EH3626" s="311"/>
      <c r="EI3626" s="311"/>
      <c r="EJ3626" s="311"/>
      <c r="EK3626" s="311"/>
      <c r="EL3626" s="311"/>
      <c r="EM3626" s="311"/>
      <c r="EN3626" s="311"/>
      <c r="EO3626" s="311"/>
      <c r="EP3626" s="311"/>
      <c r="EQ3626" s="311"/>
      <c r="ER3626" s="311"/>
      <c r="ES3626" s="311"/>
      <c r="ET3626" s="311"/>
      <c r="EU3626" s="311"/>
      <c r="EV3626" s="311"/>
      <c r="EW3626" s="311"/>
      <c r="EX3626" s="311"/>
      <c r="EY3626" s="311"/>
      <c r="EZ3626" s="311"/>
      <c r="FA3626" s="311"/>
      <c r="FB3626" s="311"/>
      <c r="FC3626" s="311"/>
      <c r="FD3626" s="311"/>
      <c r="FE3626" s="311"/>
      <c r="FF3626" s="311"/>
      <c r="FG3626" s="311"/>
      <c r="FH3626" s="311"/>
      <c r="FI3626" s="311"/>
      <c r="FJ3626" s="311"/>
      <c r="FK3626" s="311"/>
      <c r="FL3626" s="311"/>
      <c r="FM3626" s="311"/>
      <c r="FN3626" s="311"/>
      <c r="FO3626" s="311"/>
      <c r="FP3626" s="311"/>
      <c r="FQ3626" s="311"/>
      <c r="FR3626" s="311"/>
      <c r="FS3626" s="311"/>
      <c r="FT3626" s="311"/>
      <c r="FU3626" s="311"/>
      <c r="FV3626" s="311"/>
      <c r="FW3626" s="311"/>
      <c r="FX3626" s="311"/>
      <c r="FY3626" s="311"/>
      <c r="FZ3626" s="311"/>
      <c r="GA3626" s="311"/>
      <c r="GB3626" s="311"/>
      <c r="GC3626" s="311"/>
      <c r="GD3626" s="311"/>
      <c r="GE3626" s="311"/>
      <c r="GF3626" s="311"/>
      <c r="GG3626" s="311"/>
      <c r="GH3626" s="311"/>
      <c r="GI3626" s="311"/>
      <c r="GJ3626" s="311"/>
      <c r="GK3626" s="311"/>
      <c r="GL3626" s="311"/>
      <c r="GM3626" s="311"/>
      <c r="GN3626" s="311"/>
      <c r="GO3626" s="311"/>
      <c r="GP3626" s="311"/>
      <c r="GQ3626" s="311"/>
      <c r="GR3626" s="311"/>
      <c r="GS3626" s="311"/>
      <c r="GT3626" s="311"/>
      <c r="GU3626" s="311"/>
      <c r="GV3626" s="311"/>
      <c r="GW3626" s="311"/>
      <c r="GX3626" s="311"/>
      <c r="GY3626" s="311"/>
      <c r="GZ3626" s="311"/>
      <c r="HA3626" s="311"/>
      <c r="HB3626" s="311"/>
      <c r="HC3626" s="311"/>
      <c r="HD3626" s="311"/>
      <c r="HE3626" s="311"/>
      <c r="HF3626" s="311"/>
      <c r="HG3626" s="311"/>
      <c r="HH3626" s="311"/>
      <c r="HI3626" s="311"/>
      <c r="HJ3626" s="311"/>
      <c r="HK3626" s="311"/>
      <c r="HL3626" s="311"/>
      <c r="HM3626" s="311"/>
      <c r="HN3626" s="311"/>
      <c r="HO3626" s="311"/>
      <c r="HP3626" s="311"/>
      <c r="HQ3626" s="311"/>
      <c r="HR3626" s="311"/>
      <c r="HS3626" s="311"/>
      <c r="HT3626" s="311"/>
      <c r="HU3626" s="311"/>
      <c r="HV3626" s="311"/>
      <c r="HW3626" s="311"/>
      <c r="HX3626" s="311"/>
      <c r="HY3626" s="311"/>
      <c r="HZ3626" s="311"/>
      <c r="IA3626" s="311"/>
      <c r="IB3626" s="311"/>
      <c r="IC3626" s="311"/>
      <c r="ID3626" s="311"/>
      <c r="IE3626" s="311"/>
      <c r="IF3626" s="311"/>
      <c r="IG3626" s="311"/>
      <c r="IH3626" s="311"/>
      <c r="II3626" s="311"/>
      <c r="IJ3626" s="311"/>
      <c r="IK3626" s="311"/>
      <c r="IL3626" s="311"/>
      <c r="IM3626" s="311"/>
      <c r="IN3626" s="311"/>
      <c r="IO3626" s="311"/>
      <c r="IP3626" s="311"/>
      <c r="IQ3626" s="311"/>
      <c r="IR3626" s="311"/>
      <c r="IS3626" s="311"/>
      <c r="IT3626" s="311"/>
      <c r="IU3626" s="311"/>
      <c r="IV3626" s="311"/>
    </row>
    <row r="3627" spans="1:13" s="281" customFormat="1" ht="12.75">
      <c r="A3627" s="312"/>
      <c r="B3627" s="313">
        <f>SUM(B3621:B3626)</f>
        <v>129266</v>
      </c>
      <c r="C3627" s="312" t="s">
        <v>1093</v>
      </c>
      <c r="D3627" s="312" t="s">
        <v>1173</v>
      </c>
      <c r="E3627" s="312"/>
      <c r="F3627" s="314"/>
      <c r="G3627" s="315"/>
      <c r="H3627" s="313">
        <f t="shared" si="228"/>
        <v>-258532</v>
      </c>
      <c r="I3627" s="316">
        <f t="shared" si="229"/>
        <v>256.48015873015873</v>
      </c>
      <c r="M3627" s="45">
        <v>504</v>
      </c>
    </row>
    <row r="3628" spans="6:13" ht="12.75">
      <c r="F3628" s="40"/>
      <c r="M3628" s="2"/>
    </row>
    <row r="3629" spans="6:13" ht="12.75">
      <c r="F3629" s="40"/>
      <c r="M3629" s="2"/>
    </row>
    <row r="3630" spans="6:13" ht="12.75">
      <c r="F3630" s="40"/>
      <c r="M3630" s="2"/>
    </row>
    <row r="3631" spans="1:13" s="323" customFormat="1" ht="12.75">
      <c r="A3631" s="317"/>
      <c r="B3631" s="318">
        <v>-73994745.86</v>
      </c>
      <c r="C3631" s="317" t="s">
        <v>1081</v>
      </c>
      <c r="D3631" s="317" t="s">
        <v>1094</v>
      </c>
      <c r="E3631" s="317"/>
      <c r="F3631" s="319"/>
      <c r="G3631" s="320"/>
      <c r="H3631" s="321">
        <f aca="true" t="shared" si="230" ref="H3631:H3636">H3630-B3631</f>
        <v>73994745.86</v>
      </c>
      <c r="I3631" s="322">
        <f aca="true" t="shared" si="231" ref="I3631:I3636">+B3631/M3631</f>
        <v>-147989.49172</v>
      </c>
      <c r="M3631" s="2">
        <v>500</v>
      </c>
    </row>
    <row r="3632" spans="2:13" ht="12.75">
      <c r="B3632" s="318">
        <v>3332212.5</v>
      </c>
      <c r="C3632" s="317" t="s">
        <v>1081</v>
      </c>
      <c r="D3632" s="317" t="s">
        <v>1090</v>
      </c>
      <c r="F3632" s="40"/>
      <c r="H3632" s="321">
        <f t="shared" si="230"/>
        <v>70662533.36</v>
      </c>
      <c r="I3632" s="322">
        <f t="shared" si="231"/>
        <v>6800.433673469388</v>
      </c>
      <c r="M3632" s="2">
        <v>490</v>
      </c>
    </row>
    <row r="3633" spans="2:13" ht="12.75">
      <c r="B3633" s="318">
        <v>8918578</v>
      </c>
      <c r="C3633" s="317" t="s">
        <v>1081</v>
      </c>
      <c r="D3633" s="317" t="s">
        <v>1092</v>
      </c>
      <c r="F3633" s="40"/>
      <c r="H3633" s="321">
        <f t="shared" si="230"/>
        <v>61743955.36</v>
      </c>
      <c r="I3633" s="322">
        <f t="shared" si="231"/>
        <v>18127.191056910568</v>
      </c>
      <c r="M3633" s="2">
        <v>492</v>
      </c>
    </row>
    <row r="3634" spans="2:13" ht="12.75">
      <c r="B3634" s="318">
        <v>6610340</v>
      </c>
      <c r="C3634" s="317" t="s">
        <v>1081</v>
      </c>
      <c r="D3634" s="317" t="s">
        <v>1088</v>
      </c>
      <c r="F3634" s="40"/>
      <c r="H3634" s="321">
        <f t="shared" si="230"/>
        <v>55133615.36</v>
      </c>
      <c r="I3634" s="322">
        <f t="shared" si="231"/>
        <v>13115.753968253968</v>
      </c>
      <c r="M3634" s="68">
        <v>504</v>
      </c>
    </row>
    <row r="3635" spans="2:13" ht="12.75">
      <c r="B3635" s="318">
        <f>+B2557</f>
        <v>3874282.5</v>
      </c>
      <c r="C3635" s="317" t="s">
        <v>1081</v>
      </c>
      <c r="D3635" s="317" t="s">
        <v>1172</v>
      </c>
      <c r="F3635" s="40"/>
      <c r="H3635" s="321">
        <f t="shared" si="230"/>
        <v>51259332.86</v>
      </c>
      <c r="I3635" s="322">
        <f t="shared" si="231"/>
        <v>7687.068452380952</v>
      </c>
      <c r="M3635" s="68">
        <v>504</v>
      </c>
    </row>
    <row r="3636" spans="1:13" s="329" customFormat="1" ht="12.75">
      <c r="A3636" s="324"/>
      <c r="B3636" s="325">
        <f>SUM(B3631:B3635)</f>
        <v>-51259332.86</v>
      </c>
      <c r="C3636" s="324" t="s">
        <v>1081</v>
      </c>
      <c r="D3636" s="324" t="s">
        <v>1173</v>
      </c>
      <c r="E3636" s="324"/>
      <c r="F3636" s="326"/>
      <c r="G3636" s="327"/>
      <c r="H3636" s="325">
        <f t="shared" si="230"/>
        <v>102518665.72</v>
      </c>
      <c r="I3636" s="328">
        <f t="shared" si="231"/>
        <v>-101705.02551587301</v>
      </c>
      <c r="M3636" s="45">
        <v>504</v>
      </c>
    </row>
    <row r="3637" spans="6:13" ht="12.75">
      <c r="F3637" s="55"/>
      <c r="M3637" s="2"/>
    </row>
    <row r="3638" ht="12.75" hidden="1">
      <c r="M3638" s="2"/>
    </row>
    <row r="3639" ht="12.75" hidden="1">
      <c r="M3639" s="2"/>
    </row>
    <row r="3640" ht="12.75" hidden="1">
      <c r="M3640" s="2"/>
    </row>
    <row r="3641" ht="12.75" hidden="1">
      <c r="M3641" s="2"/>
    </row>
    <row r="3642" ht="12.75" hidden="1">
      <c r="M3642" s="2"/>
    </row>
    <row r="3643" ht="12.75" hidden="1">
      <c r="M3643" s="2"/>
    </row>
    <row r="3644" ht="12.75" hidden="1">
      <c r="M3644" s="2"/>
    </row>
    <row r="3645" ht="12.75" hidden="1">
      <c r="M3645" s="2"/>
    </row>
    <row r="3646" ht="12.75" hidden="1">
      <c r="M3646" s="2"/>
    </row>
    <row r="3647" ht="12.75" hidden="1">
      <c r="M3647" s="2"/>
    </row>
    <row r="3648" ht="12.75" hidden="1">
      <c r="M3648" s="2"/>
    </row>
    <row r="3649" ht="12.75" hidden="1">
      <c r="M3649" s="2"/>
    </row>
    <row r="3650" ht="12.75" hidden="1">
      <c r="M3650" s="2"/>
    </row>
    <row r="3651" ht="12.75" hidden="1">
      <c r="M3651" s="2"/>
    </row>
    <row r="3652" ht="12.75" hidden="1">
      <c r="M3652" s="2"/>
    </row>
    <row r="3653" ht="12.75" hidden="1">
      <c r="M3653" s="2"/>
    </row>
    <row r="3654" ht="12.75" hidden="1">
      <c r="M3654" s="2"/>
    </row>
    <row r="3655" ht="12.75">
      <c r="M3655" s="2"/>
    </row>
    <row r="3656" spans="1:13" s="336" customFormat="1" ht="12.75">
      <c r="A3656" s="330"/>
      <c r="B3656" s="331"/>
      <c r="C3656" s="332"/>
      <c r="D3656" s="330"/>
      <c r="E3656" s="330"/>
      <c r="F3656" s="333"/>
      <c r="G3656" s="333"/>
      <c r="H3656" s="334"/>
      <c r="I3656" s="335"/>
      <c r="K3656" s="337"/>
      <c r="M3656" s="2"/>
    </row>
    <row r="3657" spans="1:13" s="342" customFormat="1" ht="12.75">
      <c r="A3657" s="338"/>
      <c r="B3657" s="339">
        <v>-4092741</v>
      </c>
      <c r="C3657" s="338" t="s">
        <v>1078</v>
      </c>
      <c r="D3657" s="338" t="s">
        <v>1094</v>
      </c>
      <c r="E3657" s="338"/>
      <c r="F3657" s="340"/>
      <c r="G3657" s="340"/>
      <c r="H3657" s="339">
        <f aca="true" t="shared" si="232" ref="H3657:H3662">H3654-B3657</f>
        <v>4092741</v>
      </c>
      <c r="I3657" s="341">
        <f aca="true" t="shared" si="233" ref="I3657:I3662">+B3657/M3657</f>
        <v>-8185.482</v>
      </c>
      <c r="M3657" s="2">
        <v>500</v>
      </c>
    </row>
    <row r="3658" spans="1:13" s="342" customFormat="1" ht="12.75">
      <c r="A3658" s="338"/>
      <c r="B3658" s="339">
        <v>0</v>
      </c>
      <c r="C3658" s="338" t="s">
        <v>1078</v>
      </c>
      <c r="D3658" s="338" t="s">
        <v>1090</v>
      </c>
      <c r="E3658" s="338"/>
      <c r="F3658" s="340"/>
      <c r="G3658" s="340"/>
      <c r="H3658" s="339">
        <f t="shared" si="232"/>
        <v>0</v>
      </c>
      <c r="I3658" s="341">
        <f t="shared" si="233"/>
        <v>0</v>
      </c>
      <c r="M3658" s="2">
        <v>490</v>
      </c>
    </row>
    <row r="3659" spans="1:13" s="342" customFormat="1" ht="12.75">
      <c r="A3659" s="338"/>
      <c r="B3659" s="339"/>
      <c r="C3659" s="338" t="s">
        <v>1078</v>
      </c>
      <c r="D3659" s="338" t="s">
        <v>1087</v>
      </c>
      <c r="E3659" s="338"/>
      <c r="F3659" s="340"/>
      <c r="G3659" s="340"/>
      <c r="H3659" s="339">
        <f t="shared" si="232"/>
        <v>0</v>
      </c>
      <c r="I3659" s="341">
        <f t="shared" si="233"/>
        <v>0</v>
      </c>
      <c r="M3659" s="2">
        <v>492</v>
      </c>
    </row>
    <row r="3660" spans="1:13" s="342" customFormat="1" ht="12.75">
      <c r="A3660" s="338"/>
      <c r="B3660" s="339"/>
      <c r="C3660" s="338" t="s">
        <v>1078</v>
      </c>
      <c r="D3660" s="338" t="s">
        <v>1088</v>
      </c>
      <c r="E3660" s="338"/>
      <c r="F3660" s="340"/>
      <c r="G3660" s="340"/>
      <c r="H3660" s="339">
        <f t="shared" si="232"/>
        <v>4092741</v>
      </c>
      <c r="I3660" s="341">
        <f t="shared" si="233"/>
        <v>0</v>
      </c>
      <c r="M3660" s="68">
        <v>504</v>
      </c>
    </row>
    <row r="3661" spans="1:13" s="342" customFormat="1" ht="12.75">
      <c r="A3661" s="338"/>
      <c r="B3661" s="339"/>
      <c r="C3661" s="338" t="s">
        <v>1078</v>
      </c>
      <c r="D3661" s="338" t="s">
        <v>1172</v>
      </c>
      <c r="E3661" s="338"/>
      <c r="F3661" s="340"/>
      <c r="G3661" s="340"/>
      <c r="H3661" s="339">
        <f t="shared" si="232"/>
        <v>0</v>
      </c>
      <c r="I3661" s="341">
        <f t="shared" si="233"/>
        <v>0</v>
      </c>
      <c r="M3661" s="68">
        <v>504</v>
      </c>
    </row>
    <row r="3662" spans="1:13" s="348" customFormat="1" ht="12.75">
      <c r="A3662" s="343"/>
      <c r="B3662" s="344">
        <f>SUM(B3657:B3661)</f>
        <v>-4092741</v>
      </c>
      <c r="C3662" s="343" t="s">
        <v>1078</v>
      </c>
      <c r="D3662" s="343" t="s">
        <v>1173</v>
      </c>
      <c r="E3662" s="343"/>
      <c r="F3662" s="345"/>
      <c r="G3662" s="346"/>
      <c r="H3662" s="344">
        <f t="shared" si="232"/>
        <v>4092741</v>
      </c>
      <c r="I3662" s="347">
        <f t="shared" si="233"/>
        <v>-8352.532653061224</v>
      </c>
      <c r="M3662" s="45">
        <v>490</v>
      </c>
    </row>
    <row r="3663" spans="6:13" ht="12.75">
      <c r="F3663" s="55"/>
      <c r="M3663" s="2"/>
    </row>
    <row r="3664" ht="12.75" hidden="1">
      <c r="M3664" s="2"/>
    </row>
    <row r="3665" ht="12.75" hidden="1">
      <c r="M3665" s="2"/>
    </row>
    <row r="3666" ht="12.75" hidden="1">
      <c r="M3666" s="2"/>
    </row>
    <row r="3667" ht="12.75" hidden="1">
      <c r="M3667" s="2"/>
    </row>
    <row r="3668" ht="12.75" hidden="1">
      <c r="M3668" s="2"/>
    </row>
    <row r="3669" ht="12.75" hidden="1">
      <c r="M3669" s="2"/>
    </row>
    <row r="3670" ht="12.75" hidden="1">
      <c r="M3670" s="2"/>
    </row>
    <row r="3671" ht="12.75" hidden="1">
      <c r="M3671" s="2"/>
    </row>
    <row r="3672" ht="12.75" hidden="1">
      <c r="M3672" s="2"/>
    </row>
    <row r="3673" ht="12.75" hidden="1">
      <c r="M3673" s="2"/>
    </row>
    <row r="3674" ht="12.75" hidden="1">
      <c r="M3674" s="2"/>
    </row>
    <row r="3675" ht="12.75" hidden="1">
      <c r="M3675" s="2"/>
    </row>
    <row r="3676" ht="12.75" hidden="1">
      <c r="M3676" s="2"/>
    </row>
    <row r="3677" ht="12.75" hidden="1">
      <c r="M3677" s="2"/>
    </row>
    <row r="3678" ht="12.75" hidden="1">
      <c r="M3678" s="2"/>
    </row>
    <row r="3679" ht="12.75" hidden="1">
      <c r="M3679" s="2"/>
    </row>
    <row r="3680" ht="12.75" hidden="1">
      <c r="M3680" s="2"/>
    </row>
    <row r="3681" ht="12.75">
      <c r="M3681" s="2"/>
    </row>
    <row r="3682" spans="1:13" s="336" customFormat="1" ht="12.75">
      <c r="A3682" s="330"/>
      <c r="B3682" s="331"/>
      <c r="C3682" s="332"/>
      <c r="D3682" s="330"/>
      <c r="E3682" s="330"/>
      <c r="F3682" s="333"/>
      <c r="G3682" s="333"/>
      <c r="H3682" s="334"/>
      <c r="I3682" s="335"/>
      <c r="K3682" s="337"/>
      <c r="M3682" s="2"/>
    </row>
    <row r="3683" spans="1:13" s="353" customFormat="1" ht="12.75">
      <c r="A3683" s="349"/>
      <c r="B3683" s="350">
        <v>-2620171.5</v>
      </c>
      <c r="C3683" s="349" t="s">
        <v>1077</v>
      </c>
      <c r="D3683" s="349" t="s">
        <v>1094</v>
      </c>
      <c r="E3683" s="349"/>
      <c r="F3683" s="351"/>
      <c r="G3683" s="351"/>
      <c r="H3683" s="350">
        <f>H3682-B3683</f>
        <v>2620171.5</v>
      </c>
      <c r="I3683" s="352">
        <f aca="true" t="shared" si="234" ref="I3683:I3688">+B3683/M3683</f>
        <v>-5240.343</v>
      </c>
      <c r="M3683" s="2">
        <v>500</v>
      </c>
    </row>
    <row r="3684" spans="1:13" s="353" customFormat="1" ht="12.75">
      <c r="A3684" s="349"/>
      <c r="B3684" s="350">
        <v>1797912.5</v>
      </c>
      <c r="C3684" s="349" t="s">
        <v>1077</v>
      </c>
      <c r="D3684" s="349" t="s">
        <v>1090</v>
      </c>
      <c r="E3684" s="349"/>
      <c r="F3684" s="351"/>
      <c r="G3684" s="351"/>
      <c r="H3684" s="350">
        <f>H3683-B3684</f>
        <v>822259</v>
      </c>
      <c r="I3684" s="352">
        <f t="shared" si="234"/>
        <v>3669.2091836734694</v>
      </c>
      <c r="M3684" s="2">
        <v>490</v>
      </c>
    </row>
    <row r="3685" spans="1:13" s="353" customFormat="1" ht="12.75">
      <c r="A3685" s="349"/>
      <c r="B3685" s="350">
        <v>331500</v>
      </c>
      <c r="C3685" s="349" t="s">
        <v>1077</v>
      </c>
      <c r="D3685" s="349" t="s">
        <v>1092</v>
      </c>
      <c r="E3685" s="349"/>
      <c r="F3685" s="351"/>
      <c r="G3685" s="351"/>
      <c r="H3685" s="350">
        <f>H3684-B3685</f>
        <v>490759</v>
      </c>
      <c r="I3685" s="352">
        <f t="shared" si="234"/>
        <v>673.780487804878</v>
      </c>
      <c r="M3685" s="2">
        <v>492</v>
      </c>
    </row>
    <row r="3686" spans="1:13" s="353" customFormat="1" ht="12.75">
      <c r="A3686" s="349"/>
      <c r="B3686" s="350">
        <v>286300</v>
      </c>
      <c r="C3686" s="349" t="s">
        <v>1077</v>
      </c>
      <c r="D3686" s="349" t="s">
        <v>1088</v>
      </c>
      <c r="E3686" s="349"/>
      <c r="F3686" s="351"/>
      <c r="G3686" s="351"/>
      <c r="H3686" s="350">
        <f>H3685-B3686</f>
        <v>204459</v>
      </c>
      <c r="I3686" s="352">
        <f t="shared" si="234"/>
        <v>568.0555555555555</v>
      </c>
      <c r="M3686" s="68">
        <v>504</v>
      </c>
    </row>
    <row r="3687" spans="1:13" s="353" customFormat="1" ht="12.75">
      <c r="A3687" s="349"/>
      <c r="B3687" s="350">
        <f>+B2553</f>
        <v>46700</v>
      </c>
      <c r="C3687" s="349" t="s">
        <v>1077</v>
      </c>
      <c r="D3687" s="349" t="s">
        <v>1172</v>
      </c>
      <c r="E3687" s="349"/>
      <c r="F3687" s="351"/>
      <c r="G3687" s="351"/>
      <c r="H3687" s="350">
        <f>H3686-B3687</f>
        <v>157759</v>
      </c>
      <c r="I3687" s="352">
        <f t="shared" si="234"/>
        <v>92.65873015873017</v>
      </c>
      <c r="M3687" s="68">
        <v>504</v>
      </c>
    </row>
    <row r="3688" spans="1:13" s="359" customFormat="1" ht="12.75">
      <c r="A3688" s="354"/>
      <c r="B3688" s="355">
        <f>SUM(B3683:B3687)</f>
        <v>-157759</v>
      </c>
      <c r="C3688" s="354" t="s">
        <v>1077</v>
      </c>
      <c r="D3688" s="354" t="s">
        <v>1173</v>
      </c>
      <c r="E3688" s="354"/>
      <c r="F3688" s="356"/>
      <c r="G3688" s="357"/>
      <c r="H3688" s="355">
        <v>0</v>
      </c>
      <c r="I3688" s="358">
        <f t="shared" si="234"/>
        <v>-313.0138888888889</v>
      </c>
      <c r="M3688" s="45">
        <v>504</v>
      </c>
    </row>
    <row r="3689" spans="6:13" ht="12.75">
      <c r="F3689" s="55"/>
      <c r="M3689" s="2"/>
    </row>
    <row r="3690" spans="6:13" ht="12.75">
      <c r="F3690" s="55"/>
      <c r="M3690" s="2"/>
    </row>
    <row r="3691" spans="9:13" ht="12.75">
      <c r="I3691" s="20"/>
      <c r="M3691" s="2"/>
    </row>
    <row r="3692" spans="1:13" s="363" customFormat="1" ht="12.75">
      <c r="A3692" s="360"/>
      <c r="B3692" s="361">
        <v>-3369262</v>
      </c>
      <c r="C3692" s="360" t="s">
        <v>1080</v>
      </c>
      <c r="D3692" s="360" t="s">
        <v>1094</v>
      </c>
      <c r="E3692" s="360"/>
      <c r="F3692" s="362"/>
      <c r="G3692" s="362"/>
      <c r="H3692" s="350">
        <f aca="true" t="shared" si="235" ref="H3692:H3697">H3691-B3692</f>
        <v>3369262</v>
      </c>
      <c r="I3692" s="352">
        <f aca="true" t="shared" si="236" ref="I3692:I3698">+B3692/M3692</f>
        <v>-6738.524</v>
      </c>
      <c r="M3692" s="2">
        <v>500</v>
      </c>
    </row>
    <row r="3693" spans="1:13" s="363" customFormat="1" ht="12.75">
      <c r="A3693" s="360"/>
      <c r="B3693" s="361">
        <v>-8199463</v>
      </c>
      <c r="C3693" s="360" t="s">
        <v>1080</v>
      </c>
      <c r="D3693" s="360" t="s">
        <v>1095</v>
      </c>
      <c r="E3693" s="360"/>
      <c r="F3693" s="362"/>
      <c r="G3693" s="362"/>
      <c r="H3693" s="350">
        <f t="shared" si="235"/>
        <v>11568725</v>
      </c>
      <c r="I3693" s="352">
        <f t="shared" si="236"/>
        <v>-16733.597959183673</v>
      </c>
      <c r="M3693" s="2">
        <v>490</v>
      </c>
    </row>
    <row r="3694" spans="1:13" s="363" customFormat="1" ht="12.75">
      <c r="A3694" s="360"/>
      <c r="B3694" s="361">
        <v>0</v>
      </c>
      <c r="C3694" s="360" t="s">
        <v>1080</v>
      </c>
      <c r="D3694" s="360" t="s">
        <v>1090</v>
      </c>
      <c r="E3694" s="360"/>
      <c r="F3694" s="362"/>
      <c r="G3694" s="362"/>
      <c r="H3694" s="350">
        <f t="shared" si="235"/>
        <v>11568725</v>
      </c>
      <c r="I3694" s="352">
        <f t="shared" si="236"/>
        <v>0</v>
      </c>
      <c r="M3694" s="2">
        <v>490</v>
      </c>
    </row>
    <row r="3695" spans="1:13" s="363" customFormat="1" ht="12.75">
      <c r="A3695" s="360"/>
      <c r="B3695" s="361">
        <v>1202013</v>
      </c>
      <c r="C3695" s="360" t="s">
        <v>1080</v>
      </c>
      <c r="D3695" s="360" t="s">
        <v>1087</v>
      </c>
      <c r="E3695" s="360"/>
      <c r="F3695" s="362"/>
      <c r="G3695" s="362"/>
      <c r="H3695" s="350">
        <f t="shared" si="235"/>
        <v>10366712</v>
      </c>
      <c r="I3695" s="352">
        <f t="shared" si="236"/>
        <v>2443.1158536585367</v>
      </c>
      <c r="M3695" s="68">
        <v>492</v>
      </c>
    </row>
    <row r="3696" spans="1:13" s="363" customFormat="1" ht="12.75">
      <c r="A3696" s="360"/>
      <c r="B3696" s="361">
        <v>200000</v>
      </c>
      <c r="C3696" s="360" t="s">
        <v>1080</v>
      </c>
      <c r="D3696" s="360" t="s">
        <v>1096</v>
      </c>
      <c r="E3696" s="360"/>
      <c r="F3696" s="362"/>
      <c r="G3696" s="362"/>
      <c r="H3696" s="350">
        <f t="shared" si="235"/>
        <v>10166712</v>
      </c>
      <c r="I3696" s="352">
        <f t="shared" si="236"/>
        <v>396.8253968253968</v>
      </c>
      <c r="M3696" s="68">
        <v>504</v>
      </c>
    </row>
    <row r="3697" spans="1:13" s="363" customFormat="1" ht="12.75">
      <c r="A3697" s="360"/>
      <c r="B3697" s="361">
        <f>+B2556</f>
        <v>80000</v>
      </c>
      <c r="C3697" s="360" t="s">
        <v>1080</v>
      </c>
      <c r="D3697" s="360" t="s">
        <v>1172</v>
      </c>
      <c r="E3697" s="360"/>
      <c r="F3697" s="362"/>
      <c r="G3697" s="362"/>
      <c r="H3697" s="350">
        <f t="shared" si="235"/>
        <v>10086712</v>
      </c>
      <c r="I3697" s="352">
        <f>+B3697/M3697</f>
        <v>158.73015873015873</v>
      </c>
      <c r="M3697" s="68">
        <v>504</v>
      </c>
    </row>
    <row r="3698" spans="1:13" s="369" customFormat="1" ht="12.75">
      <c r="A3698" s="364"/>
      <c r="B3698" s="365">
        <f>SUM(B3692:B3697)</f>
        <v>-10086712</v>
      </c>
      <c r="C3698" s="364" t="s">
        <v>1080</v>
      </c>
      <c r="D3698" s="364" t="s">
        <v>1173</v>
      </c>
      <c r="E3698" s="364"/>
      <c r="F3698" s="366"/>
      <c r="G3698" s="367"/>
      <c r="H3698" s="365"/>
      <c r="I3698" s="368">
        <f t="shared" si="236"/>
        <v>-20013.31746031746</v>
      </c>
      <c r="M3698" s="45">
        <v>504</v>
      </c>
    </row>
    <row r="3699" spans="1:13" s="375" customFormat="1" ht="12.75">
      <c r="A3699" s="370"/>
      <c r="B3699" s="371"/>
      <c r="C3699" s="370"/>
      <c r="D3699" s="370"/>
      <c r="E3699" s="370"/>
      <c r="F3699" s="372"/>
      <c r="G3699" s="373"/>
      <c r="H3699" s="371"/>
      <c r="I3699" s="374"/>
      <c r="M3699" s="2"/>
    </row>
    <row r="3700" spans="1:13" s="375" customFormat="1" ht="12.75">
      <c r="A3700" s="370"/>
      <c r="B3700" s="371"/>
      <c r="C3700" s="370"/>
      <c r="D3700" s="370"/>
      <c r="E3700" s="370"/>
      <c r="F3700" s="372"/>
      <c r="G3700" s="373"/>
      <c r="H3700" s="371"/>
      <c r="I3700" s="374"/>
      <c r="M3700" s="2"/>
    </row>
    <row r="3701" ht="12.75">
      <c r="M3701" s="2"/>
    </row>
    <row r="3702" spans="1:13" s="353" customFormat="1" ht="12.75">
      <c r="A3702" s="349"/>
      <c r="B3702" s="512">
        <v>-9702200</v>
      </c>
      <c r="C3702" s="513" t="s">
        <v>1285</v>
      </c>
      <c r="D3702" s="513" t="s">
        <v>1095</v>
      </c>
      <c r="E3702" s="513"/>
      <c r="F3702" s="514"/>
      <c r="G3702" s="514"/>
      <c r="H3702" s="512">
        <f>H3701-B3702</f>
        <v>9702200</v>
      </c>
      <c r="I3702" s="515">
        <f aca="true" t="shared" si="237" ref="I3702:I3707">+B3702/M3702</f>
        <v>-19404.4</v>
      </c>
      <c r="M3702" s="2">
        <v>500</v>
      </c>
    </row>
    <row r="3703" spans="1:13" s="353" customFormat="1" ht="12.75">
      <c r="A3703" s="349"/>
      <c r="B3703" s="512">
        <v>0</v>
      </c>
      <c r="C3703" s="513" t="s">
        <v>1285</v>
      </c>
      <c r="D3703" s="513" t="s">
        <v>1090</v>
      </c>
      <c r="E3703" s="513"/>
      <c r="F3703" s="514"/>
      <c r="G3703" s="514"/>
      <c r="H3703" s="512">
        <f>H3702-B3703</f>
        <v>9702200</v>
      </c>
      <c r="I3703" s="515">
        <f t="shared" si="237"/>
        <v>0</v>
      </c>
      <c r="M3703" s="2">
        <v>490</v>
      </c>
    </row>
    <row r="3704" spans="1:13" s="353" customFormat="1" ht="12.75">
      <c r="A3704" s="349"/>
      <c r="B3704" s="512">
        <v>0</v>
      </c>
      <c r="C3704" s="513" t="s">
        <v>1285</v>
      </c>
      <c r="D3704" s="513" t="s">
        <v>1092</v>
      </c>
      <c r="E3704" s="513"/>
      <c r="F3704" s="514"/>
      <c r="G3704" s="514"/>
      <c r="H3704" s="512">
        <f>H3703-B3704</f>
        <v>9702200</v>
      </c>
      <c r="I3704" s="515">
        <f t="shared" si="237"/>
        <v>0</v>
      </c>
      <c r="M3704" s="2">
        <v>492</v>
      </c>
    </row>
    <row r="3705" spans="1:13" s="353" customFormat="1" ht="12.75">
      <c r="A3705" s="349"/>
      <c r="B3705" s="512">
        <v>0</v>
      </c>
      <c r="C3705" s="513" t="s">
        <v>1285</v>
      </c>
      <c r="D3705" s="513" t="s">
        <v>1088</v>
      </c>
      <c r="E3705" s="513"/>
      <c r="F3705" s="514"/>
      <c r="G3705" s="514"/>
      <c r="H3705" s="512">
        <f>H3704-B3705</f>
        <v>9702200</v>
      </c>
      <c r="I3705" s="515">
        <f t="shared" si="237"/>
        <v>0</v>
      </c>
      <c r="M3705" s="68">
        <v>504</v>
      </c>
    </row>
    <row r="3706" spans="1:13" s="353" customFormat="1" ht="12.75">
      <c r="A3706" s="349"/>
      <c r="B3706" s="512">
        <f>+B2572</f>
        <v>0</v>
      </c>
      <c r="C3706" s="513" t="s">
        <v>1285</v>
      </c>
      <c r="D3706" s="513" t="s">
        <v>1172</v>
      </c>
      <c r="E3706" s="513"/>
      <c r="F3706" s="514"/>
      <c r="G3706" s="514"/>
      <c r="H3706" s="512">
        <f>H3705-B3706</f>
        <v>9702200</v>
      </c>
      <c r="I3706" s="515">
        <f t="shared" si="237"/>
        <v>0</v>
      </c>
      <c r="M3706" s="68">
        <v>504</v>
      </c>
    </row>
    <row r="3707" spans="1:13" s="359" customFormat="1" ht="12.75">
      <c r="A3707" s="354"/>
      <c r="B3707" s="516">
        <f>SUM(B3702:B3706)</f>
        <v>-9702200</v>
      </c>
      <c r="C3707" s="517" t="s">
        <v>1285</v>
      </c>
      <c r="D3707" s="517" t="s">
        <v>1173</v>
      </c>
      <c r="E3707" s="517"/>
      <c r="F3707" s="518"/>
      <c r="G3707" s="519"/>
      <c r="H3707" s="516">
        <v>0</v>
      </c>
      <c r="I3707" s="520">
        <f t="shared" si="237"/>
        <v>-19250.396825396827</v>
      </c>
      <c r="M3707" s="45">
        <v>504</v>
      </c>
    </row>
    <row r="3708" spans="1:13" s="511" customFormat="1" ht="12.75">
      <c r="A3708" s="506"/>
      <c r="B3708" s="507"/>
      <c r="C3708" s="506"/>
      <c r="D3708" s="506"/>
      <c r="E3708" s="506"/>
      <c r="F3708" s="508"/>
      <c r="G3708" s="509"/>
      <c r="H3708" s="507"/>
      <c r="I3708" s="510"/>
      <c r="M3708" s="68"/>
    </row>
    <row r="3709" spans="1:13" s="511" customFormat="1" ht="12.75">
      <c r="A3709" s="506"/>
      <c r="B3709" s="507"/>
      <c r="C3709" s="506"/>
      <c r="D3709" s="506"/>
      <c r="E3709" s="506"/>
      <c r="F3709" s="508"/>
      <c r="G3709" s="509"/>
      <c r="H3709" s="507"/>
      <c r="I3709" s="510"/>
      <c r="M3709" s="68"/>
    </row>
    <row r="3710" spans="1:13" s="511" customFormat="1" ht="12.75">
      <c r="A3710" s="506"/>
      <c r="B3710" s="507"/>
      <c r="C3710" s="506"/>
      <c r="D3710" s="506"/>
      <c r="E3710" s="506"/>
      <c r="F3710" s="508"/>
      <c r="G3710" s="509"/>
      <c r="H3710" s="507"/>
      <c r="I3710" s="510"/>
      <c r="M3710" s="68"/>
    </row>
    <row r="3711" spans="1:13" s="382" customFormat="1" ht="12.75">
      <c r="A3711" s="376"/>
      <c r="B3711" s="377"/>
      <c r="C3711" s="376"/>
      <c r="D3711" s="376" t="s">
        <v>1079</v>
      </c>
      <c r="E3711" s="376"/>
      <c r="F3711" s="378"/>
      <c r="G3711" s="379"/>
      <c r="H3711" s="380"/>
      <c r="I3711" s="381"/>
      <c r="M3711" s="383"/>
    </row>
    <row r="3712" spans="1:13" s="382" customFormat="1" ht="12.75">
      <c r="A3712" s="376" t="s">
        <v>1097</v>
      </c>
      <c r="B3712" s="380"/>
      <c r="C3712" s="384"/>
      <c r="D3712" s="376"/>
      <c r="E3712" s="376"/>
      <c r="F3712" s="379"/>
      <c r="G3712" s="379"/>
      <c r="H3712" s="380"/>
      <c r="I3712" s="385"/>
      <c r="K3712" s="386"/>
      <c r="M3712" s="383"/>
    </row>
    <row r="3713" spans="1:11" s="382" customFormat="1" ht="12.75">
      <c r="A3713" s="376"/>
      <c r="B3713" s="380"/>
      <c r="C3713" s="376"/>
      <c r="D3713" s="376"/>
      <c r="E3713" s="376" t="s">
        <v>1098</v>
      </c>
      <c r="F3713" s="379"/>
      <c r="G3713" s="379"/>
      <c r="H3713" s="380"/>
      <c r="I3713" s="385"/>
      <c r="K3713" s="386"/>
    </row>
    <row r="3714" spans="1:13" s="382" customFormat="1" ht="12.75">
      <c r="A3714" s="376"/>
      <c r="B3714" s="387">
        <v>-6821780</v>
      </c>
      <c r="C3714" s="380" t="s">
        <v>1188</v>
      </c>
      <c r="D3714" s="376"/>
      <c r="E3714" s="376" t="s">
        <v>1099</v>
      </c>
      <c r="F3714" s="379"/>
      <c r="G3714" s="379"/>
      <c r="H3714" s="380">
        <f>H3713-B3714</f>
        <v>6821780</v>
      </c>
      <c r="I3714" s="388">
        <v>14000</v>
      </c>
      <c r="K3714" s="389"/>
      <c r="M3714" s="390">
        <f>-B3714/I3714</f>
        <v>487.27</v>
      </c>
    </row>
    <row r="3715" spans="1:13" s="382" customFormat="1" ht="12.75">
      <c r="A3715" s="376"/>
      <c r="B3715" s="380">
        <v>37287</v>
      </c>
      <c r="C3715" s="376" t="s">
        <v>1100</v>
      </c>
      <c r="D3715" s="376"/>
      <c r="E3715" s="376"/>
      <c r="F3715" s="379"/>
      <c r="G3715" s="379" t="s">
        <v>1101</v>
      </c>
      <c r="H3715" s="380">
        <f>H3714-B3715</f>
        <v>6784493</v>
      </c>
      <c r="I3715" s="388">
        <f>+B3715/M3715</f>
        <v>76.52225665442158</v>
      </c>
      <c r="K3715" s="389"/>
      <c r="M3715" s="391">
        <v>487.27</v>
      </c>
    </row>
    <row r="3716" spans="1:13" s="382" customFormat="1" ht="12.75">
      <c r="A3716" s="376"/>
      <c r="B3716" s="380">
        <v>15000</v>
      </c>
      <c r="C3716" s="376" t="s">
        <v>1100</v>
      </c>
      <c r="D3716" s="376"/>
      <c r="E3716" s="376"/>
      <c r="F3716" s="379"/>
      <c r="G3716" s="379" t="s">
        <v>315</v>
      </c>
      <c r="H3716" s="380">
        <f>H3715-B3716</f>
        <v>6769493</v>
      </c>
      <c r="I3716" s="388">
        <f>+B3716/M3716</f>
        <v>30.783754386685</v>
      </c>
      <c r="K3716" s="389"/>
      <c r="M3716" s="391">
        <v>487.27</v>
      </c>
    </row>
    <row r="3717" spans="1:13" s="382" customFormat="1" ht="12.75">
      <c r="A3717" s="376"/>
      <c r="B3717" s="387">
        <f>SUM(B3714:B3716)</f>
        <v>-6769493</v>
      </c>
      <c r="C3717" s="384" t="s">
        <v>1102</v>
      </c>
      <c r="D3717" s="376"/>
      <c r="E3717" s="376"/>
      <c r="F3717" s="379"/>
      <c r="G3717" s="379" t="s">
        <v>1101</v>
      </c>
      <c r="H3717" s="380">
        <v>0</v>
      </c>
      <c r="I3717" s="388">
        <f>B3717/M3717</f>
        <v>-13892.693988958894</v>
      </c>
      <c r="K3717" s="386"/>
      <c r="M3717" s="390">
        <v>487.27</v>
      </c>
    </row>
    <row r="3718" spans="1:13" s="397" customFormat="1" ht="12.75">
      <c r="A3718" s="392"/>
      <c r="B3718" s="393"/>
      <c r="C3718" s="394"/>
      <c r="D3718" s="392"/>
      <c r="E3718" s="392"/>
      <c r="F3718" s="395"/>
      <c r="G3718" s="395"/>
      <c r="H3718" s="318"/>
      <c r="I3718" s="396"/>
      <c r="K3718" s="398"/>
      <c r="M3718" s="399"/>
    </row>
    <row r="3719" spans="9:13" ht="12.75">
      <c r="I3719" s="20"/>
      <c r="M3719" s="2">
        <v>500</v>
      </c>
    </row>
    <row r="3720" spans="9:13" ht="12.75">
      <c r="I3720" s="20"/>
      <c r="M3720" s="2">
        <v>500</v>
      </c>
    </row>
    <row r="3721" spans="1:13" s="405" customFormat="1" ht="12.75">
      <c r="A3721" s="253"/>
      <c r="B3721" s="400"/>
      <c r="C3721" s="253"/>
      <c r="D3721" s="253" t="s">
        <v>1082</v>
      </c>
      <c r="E3721" s="253"/>
      <c r="F3721" s="401"/>
      <c r="G3721" s="402"/>
      <c r="H3721" s="403"/>
      <c r="I3721" s="404"/>
      <c r="M3721" s="406"/>
    </row>
    <row r="3722" spans="1:13" s="405" customFormat="1" ht="12.75">
      <c r="A3722" s="253" t="s">
        <v>1097</v>
      </c>
      <c r="B3722" s="403"/>
      <c r="C3722" s="407"/>
      <c r="D3722" s="253"/>
      <c r="E3722" s="253"/>
      <c r="F3722" s="402"/>
      <c r="G3722" s="402"/>
      <c r="H3722" s="403"/>
      <c r="I3722" s="408"/>
      <c r="K3722" s="409"/>
      <c r="M3722" s="406"/>
    </row>
    <row r="3723" spans="1:11" s="405" customFormat="1" ht="12.75">
      <c r="A3723" s="253"/>
      <c r="B3723" s="403"/>
      <c r="C3723" s="253"/>
      <c r="D3723" s="253"/>
      <c r="E3723" s="253" t="s">
        <v>1098</v>
      </c>
      <c r="F3723" s="402"/>
      <c r="G3723" s="402"/>
      <c r="H3723" s="403"/>
      <c r="I3723" s="408"/>
      <c r="K3723" s="409"/>
    </row>
    <row r="3724" spans="1:13" s="405" customFormat="1" ht="12.75">
      <c r="A3724" s="253"/>
      <c r="B3724" s="410">
        <v>-9702200</v>
      </c>
      <c r="C3724" s="403" t="s">
        <v>1188</v>
      </c>
      <c r="D3724" s="253"/>
      <c r="E3724" s="253" t="s">
        <v>1103</v>
      </c>
      <c r="F3724" s="402"/>
      <c r="G3724" s="402"/>
      <c r="H3724" s="403">
        <f>H3723-B3724</f>
        <v>9702200</v>
      </c>
      <c r="I3724" s="411">
        <v>20000</v>
      </c>
      <c r="K3724" s="412"/>
      <c r="M3724" s="413">
        <f>-B3724/I3724</f>
        <v>485.11</v>
      </c>
    </row>
    <row r="3725" spans="1:13" s="405" customFormat="1" ht="12.75">
      <c r="A3725" s="253"/>
      <c r="B3725" s="403">
        <v>58205</v>
      </c>
      <c r="C3725" s="253" t="s">
        <v>1100</v>
      </c>
      <c r="D3725" s="253"/>
      <c r="E3725" s="253"/>
      <c r="F3725" s="402"/>
      <c r="G3725" s="402" t="s">
        <v>1104</v>
      </c>
      <c r="H3725" s="403">
        <f>H3724-B3725</f>
        <v>9643995</v>
      </c>
      <c r="I3725" s="411">
        <f>+B3725/M3725</f>
        <v>119.98309661726206</v>
      </c>
      <c r="K3725" s="412"/>
      <c r="M3725" s="413">
        <v>485.11</v>
      </c>
    </row>
    <row r="3726" spans="1:13" s="405" customFormat="1" ht="12.75">
      <c r="A3726" s="253"/>
      <c r="B3726" s="410">
        <f>SUM(B3724:B3725)</f>
        <v>-9643995</v>
      </c>
      <c r="C3726" s="407" t="s">
        <v>1102</v>
      </c>
      <c r="D3726" s="253"/>
      <c r="E3726" s="253"/>
      <c r="F3726" s="402"/>
      <c r="G3726" s="402" t="s">
        <v>1104</v>
      </c>
      <c r="H3726" s="403">
        <v>0</v>
      </c>
      <c r="I3726" s="411">
        <f>B3726/M3726</f>
        <v>-19880.016903382737</v>
      </c>
      <c r="K3726" s="409"/>
      <c r="M3726" s="413">
        <v>485.11</v>
      </c>
    </row>
    <row r="3727" spans="8:13" ht="12.75">
      <c r="H3727" s="5">
        <f>H3726-B3727</f>
        <v>0</v>
      </c>
      <c r="I3727" s="20">
        <f>+B3727/M3727</f>
        <v>0</v>
      </c>
      <c r="M3727" s="2">
        <v>500</v>
      </c>
    </row>
    <row r="3728" spans="8:13" ht="12.75">
      <c r="H3728" s="5">
        <f>H3727-B3728</f>
        <v>0</v>
      </c>
      <c r="I3728" s="20">
        <f>+B3728/M3728</f>
        <v>0</v>
      </c>
      <c r="M3728" s="2">
        <v>500</v>
      </c>
    </row>
    <row r="3729" spans="8:13" ht="12.75">
      <c r="H3729" s="5">
        <f>H3728-B3729</f>
        <v>0</v>
      </c>
      <c r="I3729" s="20">
        <f>+B3729/M3729</f>
        <v>0</v>
      </c>
      <c r="M3729" s="2">
        <v>500</v>
      </c>
    </row>
    <row r="3730" spans="1:13" s="420" customFormat="1" ht="12.75">
      <c r="A3730" s="414"/>
      <c r="B3730" s="415"/>
      <c r="C3730" s="414"/>
      <c r="D3730" s="414" t="s">
        <v>1080</v>
      </c>
      <c r="E3730" s="414"/>
      <c r="F3730" s="416"/>
      <c r="G3730" s="417"/>
      <c r="H3730" s="418"/>
      <c r="I3730" s="419"/>
      <c r="M3730" s="421"/>
    </row>
    <row r="3731" spans="1:13" s="420" customFormat="1" ht="12.75">
      <c r="A3731" s="414" t="s">
        <v>1097</v>
      </c>
      <c r="B3731" s="418"/>
      <c r="C3731" s="422"/>
      <c r="D3731" s="414"/>
      <c r="E3731" s="414"/>
      <c r="F3731" s="417"/>
      <c r="G3731" s="417"/>
      <c r="H3731" s="418"/>
      <c r="I3731" s="423"/>
      <c r="K3731" s="424"/>
      <c r="M3731" s="421"/>
    </row>
    <row r="3732" spans="1:11" s="420" customFormat="1" ht="12.75">
      <c r="A3732" s="414"/>
      <c r="B3732" s="418"/>
      <c r="C3732" s="414"/>
      <c r="D3732" s="414"/>
      <c r="E3732" s="414" t="s">
        <v>1105</v>
      </c>
      <c r="F3732" s="417"/>
      <c r="G3732" s="417"/>
      <c r="H3732" s="418"/>
      <c r="I3732" s="423"/>
      <c r="K3732" s="424"/>
    </row>
    <row r="3733" spans="1:13" s="420" customFormat="1" ht="12.75">
      <c r="A3733" s="414"/>
      <c r="B3733" s="425">
        <v>-8199463</v>
      </c>
      <c r="C3733" s="418" t="s">
        <v>1188</v>
      </c>
      <c r="D3733" s="414"/>
      <c r="E3733" s="414" t="s">
        <v>1106</v>
      </c>
      <c r="F3733" s="417"/>
      <c r="G3733" s="417"/>
      <c r="H3733" s="418">
        <f>H3732-B3733</f>
        <v>8199463</v>
      </c>
      <c r="I3733" s="426">
        <v>12500</v>
      </c>
      <c r="K3733" s="427"/>
      <c r="M3733" s="428">
        <f>-B3733/I3733</f>
        <v>655.95704</v>
      </c>
    </row>
    <row r="3734" spans="1:13" s="420" customFormat="1" ht="12.75">
      <c r="A3734" s="414"/>
      <c r="B3734" s="418">
        <v>0</v>
      </c>
      <c r="C3734" s="414" t="s">
        <v>1100</v>
      </c>
      <c r="D3734" s="414"/>
      <c r="E3734" s="414"/>
      <c r="F3734" s="417"/>
      <c r="G3734" s="417" t="s">
        <v>1107</v>
      </c>
      <c r="H3734" s="418">
        <f>H3733-B3734</f>
        <v>8199463</v>
      </c>
      <c r="I3734" s="426">
        <f>+B3734/M3734</f>
        <v>0</v>
      </c>
      <c r="K3734" s="427"/>
      <c r="M3734" s="428">
        <v>655.95704</v>
      </c>
    </row>
    <row r="3735" spans="1:13" s="420" customFormat="1" ht="12.75">
      <c r="A3735" s="414"/>
      <c r="B3735" s="425">
        <f>SUM(B3733:B3734)</f>
        <v>-8199463</v>
      </c>
      <c r="C3735" s="422" t="s">
        <v>1102</v>
      </c>
      <c r="D3735" s="414"/>
      <c r="E3735" s="414"/>
      <c r="F3735" s="417"/>
      <c r="G3735" s="417" t="s">
        <v>1107</v>
      </c>
      <c r="H3735" s="418">
        <v>0</v>
      </c>
      <c r="I3735" s="426">
        <f>B3735/M3735</f>
        <v>-12500</v>
      </c>
      <c r="K3735" s="424"/>
      <c r="M3735" s="428">
        <v>655.95704</v>
      </c>
    </row>
    <row r="3736" spans="8:13" ht="12.75">
      <c r="H3736" s="5">
        <f>H3735-B3736</f>
        <v>0</v>
      </c>
      <c r="I3736" s="20">
        <f>+B3736/M3736</f>
        <v>0</v>
      </c>
      <c r="M3736" s="2">
        <v>500</v>
      </c>
    </row>
    <row r="3737" spans="8:13" ht="12.75">
      <c r="H3737" s="5">
        <f>H3736-B3737</f>
        <v>0</v>
      </c>
      <c r="I3737" s="20">
        <f>+B3737/M3737</f>
        <v>0</v>
      </c>
      <c r="M3737" s="2">
        <v>500</v>
      </c>
    </row>
    <row r="3738" spans="8:13" ht="12.75">
      <c r="H3738" s="5">
        <f>H3737-B3738</f>
        <v>0</v>
      </c>
      <c r="I3738" s="20">
        <f>+B3738/M3738</f>
        <v>0</v>
      </c>
      <c r="M3738" s="2">
        <v>500</v>
      </c>
    </row>
    <row r="3739" spans="1:13" s="311" customFormat="1" ht="12.75">
      <c r="A3739" s="429"/>
      <c r="B3739" s="430"/>
      <c r="C3739" s="429"/>
      <c r="D3739" s="429" t="s">
        <v>1108</v>
      </c>
      <c r="E3739" s="429"/>
      <c r="F3739" s="431"/>
      <c r="G3739" s="432"/>
      <c r="H3739" s="433"/>
      <c r="I3739" s="434"/>
      <c r="M3739" s="435"/>
    </row>
    <row r="3740" spans="1:13" s="311" customFormat="1" ht="12.75">
      <c r="A3740" s="429" t="s">
        <v>1097</v>
      </c>
      <c r="B3740" s="433"/>
      <c r="C3740" s="436"/>
      <c r="D3740" s="429"/>
      <c r="E3740" s="429"/>
      <c r="F3740" s="432"/>
      <c r="G3740" s="432"/>
      <c r="H3740" s="433"/>
      <c r="I3740" s="437"/>
      <c r="K3740" s="310"/>
      <c r="M3740" s="435"/>
    </row>
    <row r="3741" spans="1:11" s="311" customFormat="1" ht="12.75">
      <c r="A3741" s="429"/>
      <c r="B3741" s="433"/>
      <c r="C3741" s="429"/>
      <c r="D3741" s="429"/>
      <c r="E3741" s="429" t="s">
        <v>1109</v>
      </c>
      <c r="F3741" s="432"/>
      <c r="G3741" s="432"/>
      <c r="H3741" s="433"/>
      <c r="I3741" s="437"/>
      <c r="K3741" s="310"/>
    </row>
    <row r="3742" spans="1:13" s="311" customFormat="1" ht="12.75">
      <c r="A3742" s="429"/>
      <c r="B3742" s="438">
        <v>-2885250</v>
      </c>
      <c r="C3742" s="433" t="s">
        <v>1188</v>
      </c>
      <c r="D3742" s="429"/>
      <c r="E3742" s="429" t="s">
        <v>1110</v>
      </c>
      <c r="F3742" s="432"/>
      <c r="G3742" s="432"/>
      <c r="H3742" s="433">
        <f>H3741-B3742</f>
        <v>2885250</v>
      </c>
      <c r="I3742" s="439">
        <v>3750</v>
      </c>
      <c r="K3742" s="440"/>
      <c r="M3742" s="441">
        <f>-B3742/I3742</f>
        <v>769.4</v>
      </c>
    </row>
    <row r="3743" spans="1:13" s="311" customFormat="1" ht="12.75">
      <c r="A3743" s="429"/>
      <c r="B3743" s="433">
        <v>0</v>
      </c>
      <c r="C3743" s="429" t="s">
        <v>1100</v>
      </c>
      <c r="D3743" s="429"/>
      <c r="E3743" s="429"/>
      <c r="F3743" s="432"/>
      <c r="G3743" s="432" t="s">
        <v>1111</v>
      </c>
      <c r="H3743" s="433">
        <f>H3742-B3743</f>
        <v>2885250</v>
      </c>
      <c r="I3743" s="439">
        <f>+B3743/M3743</f>
        <v>0</v>
      </c>
      <c r="K3743" s="440"/>
      <c r="M3743" s="441">
        <v>769.4</v>
      </c>
    </row>
    <row r="3744" spans="1:13" s="311" customFormat="1" ht="12.75">
      <c r="A3744" s="429"/>
      <c r="B3744" s="438">
        <f>SUM(B3742:B3743)</f>
        <v>-2885250</v>
      </c>
      <c r="C3744" s="436" t="s">
        <v>1102</v>
      </c>
      <c r="D3744" s="429"/>
      <c r="E3744" s="429"/>
      <c r="F3744" s="432"/>
      <c r="G3744" s="432" t="s">
        <v>1111</v>
      </c>
      <c r="H3744" s="433">
        <v>0</v>
      </c>
      <c r="I3744" s="439">
        <f>B3744/M3744</f>
        <v>-3750</v>
      </c>
      <c r="K3744" s="310"/>
      <c r="M3744" s="441">
        <v>769.4</v>
      </c>
    </row>
    <row r="3745" spans="1:13" s="309" customFormat="1" ht="12.75">
      <c r="A3745" s="305"/>
      <c r="B3745" s="306"/>
      <c r="C3745" s="305"/>
      <c r="D3745" s="305"/>
      <c r="E3745" s="305"/>
      <c r="F3745" s="442"/>
      <c r="G3745" s="442"/>
      <c r="H3745" s="306">
        <f>H3744-B3745</f>
        <v>0</v>
      </c>
      <c r="I3745" s="443">
        <f>+B3745/M3745</f>
        <v>0</v>
      </c>
      <c r="M3745" s="435">
        <v>500</v>
      </c>
    </row>
    <row r="3746" ht="12.75"/>
    <row r="3747" ht="12.75"/>
    <row r="3748" ht="12.75"/>
    <row r="3749" ht="12.75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2"/>
  <sheetViews>
    <sheetView workbookViewId="0" topLeftCell="A1">
      <pane ySplit="5" topLeftCell="BM253" activePane="bottomLeft" state="frozen"/>
      <selection pane="topLeft" activeCell="A1" sqref="A1"/>
      <selection pane="bottomLeft" activeCell="C367" sqref="C367"/>
    </sheetView>
  </sheetViews>
  <sheetFormatPr defaultColWidth="9.140625" defaultRowHeight="12.75" zeroHeight="1"/>
  <cols>
    <col min="1" max="1" width="5.140625" style="1" customWidth="1"/>
    <col min="2" max="2" width="11.0039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5" customWidth="1"/>
    <col min="7" max="7" width="6.8515625" style="25" customWidth="1"/>
    <col min="8" max="8" width="11.7109375" style="5" customWidth="1"/>
    <col min="9" max="9" width="9.14062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5"/>
      <c r="B1" s="6"/>
      <c r="C1" s="7"/>
      <c r="D1" s="7"/>
      <c r="E1" s="8"/>
      <c r="F1" s="7"/>
      <c r="G1" s="7"/>
      <c r="H1" s="6"/>
      <c r="I1" s="3"/>
    </row>
    <row r="2" spans="1:9" ht="17.25" customHeight="1">
      <c r="A2" s="9"/>
      <c r="B2" s="522" t="s">
        <v>1196</v>
      </c>
      <c r="C2" s="522"/>
      <c r="D2" s="522"/>
      <c r="E2" s="522"/>
      <c r="F2" s="522"/>
      <c r="G2" s="522"/>
      <c r="H2" s="522"/>
      <c r="I2" s="19"/>
    </row>
    <row r="3" spans="1:9" s="13" customFormat="1" ht="18" customHeight="1">
      <c r="A3" s="10"/>
      <c r="B3" s="11"/>
      <c r="C3" s="11"/>
      <c r="D3" s="11"/>
      <c r="E3" s="11"/>
      <c r="F3" s="11"/>
      <c r="G3" s="11"/>
      <c r="H3" s="11"/>
      <c r="I3" s="12"/>
    </row>
    <row r="4" spans="1:9" ht="15" customHeight="1">
      <c r="A4" s="9"/>
      <c r="B4" s="17" t="s">
        <v>0</v>
      </c>
      <c r="C4" s="16" t="s">
        <v>6</v>
      </c>
      <c r="D4" s="16" t="s">
        <v>1</v>
      </c>
      <c r="E4" s="16" t="s">
        <v>7</v>
      </c>
      <c r="F4" s="16" t="s">
        <v>2</v>
      </c>
      <c r="G4" s="14" t="s">
        <v>4</v>
      </c>
      <c r="H4" s="17" t="s">
        <v>3</v>
      </c>
      <c r="I4" s="18" t="s">
        <v>5</v>
      </c>
    </row>
    <row r="5" spans="1:13" ht="18.75" customHeight="1">
      <c r="A5" s="21"/>
      <c r="B5" s="21" t="s">
        <v>1198</v>
      </c>
      <c r="C5" s="21"/>
      <c r="D5" s="21"/>
      <c r="E5" s="21"/>
      <c r="F5" s="26"/>
      <c r="G5" s="24"/>
      <c r="H5" s="22">
        <v>0</v>
      </c>
      <c r="I5" s="23">
        <v>504</v>
      </c>
      <c r="K5" t="s">
        <v>8</v>
      </c>
      <c r="L5" t="s">
        <v>9</v>
      </c>
      <c r="M5" s="2">
        <v>504</v>
      </c>
    </row>
    <row r="6" spans="4:13" ht="12.75">
      <c r="D6" s="10"/>
      <c r="H6" s="5">
        <v>0</v>
      </c>
      <c r="I6" s="20">
        <v>0</v>
      </c>
      <c r="M6" s="2">
        <v>504</v>
      </c>
    </row>
    <row r="7" spans="4:13" ht="12.75">
      <c r="D7" s="10"/>
      <c r="H7" s="5">
        <v>0</v>
      </c>
      <c r="I7" s="20">
        <v>0</v>
      </c>
      <c r="M7" s="2">
        <v>504</v>
      </c>
    </row>
    <row r="8" spans="4:13" ht="12.75">
      <c r="D8" s="10"/>
      <c r="H8" s="5">
        <v>0</v>
      </c>
      <c r="I8" s="20">
        <v>0</v>
      </c>
      <c r="M8" s="2">
        <v>504</v>
      </c>
    </row>
    <row r="9" spans="1:13" s="13" customFormat="1" ht="12.75">
      <c r="A9" s="158"/>
      <c r="B9" s="159">
        <v>2456107.5</v>
      </c>
      <c r="C9" s="160"/>
      <c r="D9" s="161" t="s">
        <v>10</v>
      </c>
      <c r="E9" s="162" t="s">
        <v>1063</v>
      </c>
      <c r="F9" s="163"/>
      <c r="G9" s="164"/>
      <c r="H9" s="165">
        <v>2456107.5</v>
      </c>
      <c r="I9" s="166">
        <v>4873.229166666667</v>
      </c>
      <c r="J9" s="68"/>
      <c r="K9" s="167"/>
      <c r="L9" s="68"/>
      <c r="M9" s="2">
        <v>504</v>
      </c>
    </row>
    <row r="10" spans="1:13" s="13" customFormat="1" ht="12.75">
      <c r="A10" s="158"/>
      <c r="B10" s="159">
        <v>985300</v>
      </c>
      <c r="C10" s="160"/>
      <c r="D10" s="161" t="s">
        <v>405</v>
      </c>
      <c r="E10" s="162" t="s">
        <v>1189</v>
      </c>
      <c r="F10" s="163"/>
      <c r="G10" s="164"/>
      <c r="H10" s="165">
        <v>985300</v>
      </c>
      <c r="I10" s="166">
        <v>1954.9603174603174</v>
      </c>
      <c r="J10" s="68"/>
      <c r="K10" s="167"/>
      <c r="L10" s="68"/>
      <c r="M10" s="2">
        <v>504</v>
      </c>
    </row>
    <row r="11" spans="1:13" s="13" customFormat="1" ht="12.75">
      <c r="A11" s="158"/>
      <c r="B11" s="159">
        <v>2914222.5</v>
      </c>
      <c r="C11" s="160"/>
      <c r="D11" s="161" t="s">
        <v>481</v>
      </c>
      <c r="E11" s="162" t="s">
        <v>1190</v>
      </c>
      <c r="F11" s="163"/>
      <c r="G11" s="164"/>
      <c r="H11" s="165">
        <v>2914222.5</v>
      </c>
      <c r="I11" s="166">
        <v>5782.1875</v>
      </c>
      <c r="J11" s="68"/>
      <c r="K11" s="167"/>
      <c r="L11" s="68"/>
      <c r="M11" s="2">
        <v>504</v>
      </c>
    </row>
    <row r="12" spans="1:13" s="13" customFormat="1" ht="12.75">
      <c r="A12" s="158"/>
      <c r="B12" s="159">
        <v>1445350</v>
      </c>
      <c r="C12" s="160"/>
      <c r="D12" s="161" t="s">
        <v>744</v>
      </c>
      <c r="E12" s="162" t="s">
        <v>1191</v>
      </c>
      <c r="F12" s="163"/>
      <c r="G12" s="164"/>
      <c r="H12" s="165">
        <v>1445350</v>
      </c>
      <c r="I12" s="166">
        <v>2867.7579365079364</v>
      </c>
      <c r="J12" s="68"/>
      <c r="K12" s="168"/>
      <c r="L12" s="68"/>
      <c r="M12" s="2">
        <v>504</v>
      </c>
    </row>
    <row r="13" spans="1:13" s="13" customFormat="1" ht="12.75">
      <c r="A13" s="158"/>
      <c r="B13" s="159">
        <v>1469262.7</v>
      </c>
      <c r="C13" s="160"/>
      <c r="D13" s="169" t="s">
        <v>1064</v>
      </c>
      <c r="E13" s="162" t="s">
        <v>1192</v>
      </c>
      <c r="F13" s="163"/>
      <c r="G13" s="164"/>
      <c r="H13" s="165">
        <v>1469262.7</v>
      </c>
      <c r="I13" s="166">
        <v>2915.2037698412696</v>
      </c>
      <c r="J13" s="68"/>
      <c r="K13" s="167"/>
      <c r="L13" s="68"/>
      <c r="M13" s="2">
        <v>504</v>
      </c>
    </row>
    <row r="14" spans="1:13" s="13" customFormat="1" ht="12.75">
      <c r="A14" s="158"/>
      <c r="B14" s="159">
        <v>997150</v>
      </c>
      <c r="C14" s="160"/>
      <c r="D14" s="161" t="s">
        <v>341</v>
      </c>
      <c r="E14" s="160" t="s">
        <v>1065</v>
      </c>
      <c r="F14" s="163"/>
      <c r="G14" s="164" t="s">
        <v>1066</v>
      </c>
      <c r="H14" s="165">
        <v>997150</v>
      </c>
      <c r="I14" s="166">
        <v>1978.4722222222222</v>
      </c>
      <c r="J14" s="68"/>
      <c r="K14" s="167"/>
      <c r="L14" s="68"/>
      <c r="M14" s="2">
        <v>504</v>
      </c>
    </row>
    <row r="15" spans="1:13" s="13" customFormat="1" ht="12.75">
      <c r="A15" s="158"/>
      <c r="B15" s="159">
        <v>1519811</v>
      </c>
      <c r="C15" s="160"/>
      <c r="D15" s="161" t="s">
        <v>339</v>
      </c>
      <c r="E15" s="160"/>
      <c r="F15" s="163"/>
      <c r="G15" s="164"/>
      <c r="H15" s="165">
        <v>1519811</v>
      </c>
      <c r="I15" s="166">
        <v>3015.498015873016</v>
      </c>
      <c r="J15" s="68"/>
      <c r="K15" s="167"/>
      <c r="L15" s="68"/>
      <c r="M15" s="2">
        <v>504</v>
      </c>
    </row>
    <row r="16" spans="1:13" s="13" customFormat="1" ht="12.75">
      <c r="A16" s="158"/>
      <c r="B16" s="159">
        <v>498600</v>
      </c>
      <c r="C16" s="160"/>
      <c r="D16" s="161" t="s">
        <v>1067</v>
      </c>
      <c r="E16" s="160" t="s">
        <v>1197</v>
      </c>
      <c r="F16" s="163"/>
      <c r="G16" s="164"/>
      <c r="H16" s="165">
        <v>498600</v>
      </c>
      <c r="I16" s="166">
        <v>989.2857142857143</v>
      </c>
      <c r="J16" s="68"/>
      <c r="K16" s="167"/>
      <c r="L16" s="68"/>
      <c r="M16" s="2">
        <v>504</v>
      </c>
    </row>
    <row r="17" spans="1:13" s="13" customFormat="1" ht="12.75">
      <c r="A17" s="158"/>
      <c r="B17" s="159">
        <v>12285803.7</v>
      </c>
      <c r="C17" s="170" t="s">
        <v>1195</v>
      </c>
      <c r="D17" s="171"/>
      <c r="E17" s="160"/>
      <c r="F17" s="163"/>
      <c r="G17" s="164"/>
      <c r="H17" s="165">
        <v>0</v>
      </c>
      <c r="I17" s="166">
        <v>24376.59464285714</v>
      </c>
      <c r="J17" s="68"/>
      <c r="K17" s="167"/>
      <c r="L17" s="68"/>
      <c r="M17" s="2">
        <v>504</v>
      </c>
    </row>
    <row r="18" spans="1:13" s="13" customFormat="1" ht="12.75">
      <c r="A18" s="10"/>
      <c r="B18" s="74"/>
      <c r="C18" s="10"/>
      <c r="D18" s="28"/>
      <c r="E18" s="10"/>
      <c r="F18" s="114"/>
      <c r="G18" s="172"/>
      <c r="H18" s="27"/>
      <c r="I18" s="67"/>
      <c r="K18" s="173"/>
      <c r="M18" s="2">
        <v>504</v>
      </c>
    </row>
    <row r="19" spans="1:13" s="37" customFormat="1" ht="13.5" thickBot="1">
      <c r="A19" s="29"/>
      <c r="B19" s="174">
        <v>12285803.7</v>
      </c>
      <c r="C19" s="175" t="s">
        <v>1068</v>
      </c>
      <c r="D19" s="176"/>
      <c r="E19" s="177"/>
      <c r="F19" s="33"/>
      <c r="G19" s="178"/>
      <c r="H19" s="179"/>
      <c r="I19" s="180"/>
      <c r="K19" s="38"/>
      <c r="M19" s="2">
        <v>504</v>
      </c>
    </row>
    <row r="20" spans="2:13" ht="12.75">
      <c r="B20" s="27"/>
      <c r="C20" s="10"/>
      <c r="D20" s="10"/>
      <c r="E20" s="10"/>
      <c r="F20" s="28"/>
      <c r="H20" s="5">
        <v>0</v>
      </c>
      <c r="I20" s="20">
        <v>0</v>
      </c>
      <c r="M20" s="2">
        <v>504</v>
      </c>
    </row>
    <row r="21" spans="4:13" ht="12.75">
      <c r="D21" s="10"/>
      <c r="H21" s="5">
        <v>0</v>
      </c>
      <c r="I21" s="20">
        <v>0</v>
      </c>
      <c r="M21" s="2">
        <v>504</v>
      </c>
    </row>
    <row r="22" spans="1:13" s="37" customFormat="1" ht="13.5" thickBot="1">
      <c r="A22" s="29"/>
      <c r="B22" s="109">
        <v>2456107.5</v>
      </c>
      <c r="C22" s="30"/>
      <c r="D22" s="31" t="s">
        <v>10</v>
      </c>
      <c r="E22" s="32"/>
      <c r="F22" s="33"/>
      <c r="G22" s="34"/>
      <c r="H22" s="35"/>
      <c r="I22" s="36">
        <v>4873.229166666667</v>
      </c>
      <c r="K22" s="38"/>
      <c r="M22" s="2">
        <v>504</v>
      </c>
    </row>
    <row r="23" spans="8:13" ht="12.75">
      <c r="H23" s="5">
        <v>0</v>
      </c>
      <c r="I23" s="20">
        <v>5</v>
      </c>
      <c r="M23" s="2">
        <v>504</v>
      </c>
    </row>
    <row r="24" spans="8:13" ht="12.75">
      <c r="H24" s="5">
        <v>0</v>
      </c>
      <c r="I24" s="20">
        <v>0</v>
      </c>
      <c r="M24" s="2">
        <v>504</v>
      </c>
    </row>
    <row r="25" spans="1:13" s="86" customFormat="1" ht="12.75">
      <c r="A25" s="83"/>
      <c r="B25" s="474">
        <v>54000</v>
      </c>
      <c r="C25" s="83" t="s">
        <v>28</v>
      </c>
      <c r="D25" s="83" t="s">
        <v>1174</v>
      </c>
      <c r="E25" s="83" t="s">
        <v>30</v>
      </c>
      <c r="F25" s="84" t="s">
        <v>31</v>
      </c>
      <c r="G25" s="111" t="s">
        <v>194</v>
      </c>
      <c r="H25" s="71"/>
      <c r="I25" s="85">
        <v>107.14285714285714</v>
      </c>
      <c r="J25" s="91"/>
      <c r="M25" s="2">
        <v>504</v>
      </c>
    </row>
    <row r="26" spans="2:13" ht="12.75">
      <c r="B26" s="27"/>
      <c r="C26" s="46"/>
      <c r="D26" s="46"/>
      <c r="E26" s="46"/>
      <c r="F26" s="47"/>
      <c r="G26" s="39"/>
      <c r="H26" s="5">
        <v>0</v>
      </c>
      <c r="I26" s="20">
        <v>0</v>
      </c>
      <c r="M26" s="2">
        <v>504</v>
      </c>
    </row>
    <row r="27" spans="1:13" s="62" customFormat="1" ht="12.75">
      <c r="A27" s="56"/>
      <c r="B27" s="70">
        <v>103700</v>
      </c>
      <c r="C27" s="58" t="s">
        <v>48</v>
      </c>
      <c r="D27" s="58" t="s">
        <v>29</v>
      </c>
      <c r="E27" s="59" t="s">
        <v>49</v>
      </c>
      <c r="F27" s="60" t="s">
        <v>31</v>
      </c>
      <c r="G27" s="60" t="s">
        <v>1199</v>
      </c>
      <c r="H27" s="42"/>
      <c r="I27" s="61">
        <v>205.75396825396825</v>
      </c>
      <c r="M27" s="2">
        <v>504</v>
      </c>
    </row>
    <row r="28" spans="1:256" s="73" customFormat="1" ht="12.75">
      <c r="A28" s="1"/>
      <c r="B28" s="5"/>
      <c r="C28" s="1"/>
      <c r="D28" s="1"/>
      <c r="E28" s="1"/>
      <c r="F28" s="25"/>
      <c r="G28" s="25"/>
      <c r="H28" s="5">
        <v>0</v>
      </c>
      <c r="I28" s="20">
        <v>5</v>
      </c>
      <c r="J28"/>
      <c r="K28"/>
      <c r="L28"/>
      <c r="M28" s="2">
        <v>504</v>
      </c>
      <c r="IV28" s="58">
        <v>509</v>
      </c>
    </row>
    <row r="29" spans="1:13" ht="12.75">
      <c r="A29" s="58"/>
      <c r="B29" s="70">
        <v>118500</v>
      </c>
      <c r="C29" s="58" t="s">
        <v>62</v>
      </c>
      <c r="D29" s="58" t="s">
        <v>1200</v>
      </c>
      <c r="E29" s="58" t="s">
        <v>63</v>
      </c>
      <c r="F29" s="60" t="s">
        <v>64</v>
      </c>
      <c r="G29" s="60" t="s">
        <v>451</v>
      </c>
      <c r="H29" s="71"/>
      <c r="I29" s="72">
        <v>235.11904761904762</v>
      </c>
      <c r="J29" s="73"/>
      <c r="K29" s="73"/>
      <c r="L29" s="73"/>
      <c r="M29" s="2">
        <v>504</v>
      </c>
    </row>
    <row r="30" spans="8:13" ht="12.75">
      <c r="H30" s="5">
        <v>0</v>
      </c>
      <c r="I30" s="20">
        <v>5</v>
      </c>
      <c r="M30" s="2">
        <v>504</v>
      </c>
    </row>
    <row r="31" spans="1:13" ht="12.75">
      <c r="A31" s="83"/>
      <c r="B31" s="71">
        <v>46000</v>
      </c>
      <c r="C31" s="83" t="s">
        <v>85</v>
      </c>
      <c r="D31" s="83" t="s">
        <v>1175</v>
      </c>
      <c r="E31" s="83" t="s">
        <v>121</v>
      </c>
      <c r="F31" s="84" t="s">
        <v>86</v>
      </c>
      <c r="G31" s="111" t="s">
        <v>87</v>
      </c>
      <c r="H31" s="71"/>
      <c r="I31" s="85">
        <v>91.26984126984127</v>
      </c>
      <c r="J31" s="91"/>
      <c r="K31" s="86"/>
      <c r="L31" s="86"/>
      <c r="M31" s="2">
        <v>504</v>
      </c>
    </row>
    <row r="32" spans="1:13" s="13" customFormat="1" ht="12.75">
      <c r="A32" s="1"/>
      <c r="B32" s="27"/>
      <c r="C32" s="46"/>
      <c r="D32" s="10"/>
      <c r="E32" s="10"/>
      <c r="F32" s="25"/>
      <c r="G32" s="28"/>
      <c r="H32" s="5">
        <v>0</v>
      </c>
      <c r="I32" s="20">
        <v>0</v>
      </c>
      <c r="J32"/>
      <c r="K32"/>
      <c r="L32"/>
      <c r="M32" s="2">
        <v>504</v>
      </c>
    </row>
    <row r="33" spans="1:13" s="86" customFormat="1" ht="12.75">
      <c r="A33" s="83"/>
      <c r="B33" s="460">
        <v>19900</v>
      </c>
      <c r="C33" s="83" t="s">
        <v>1037</v>
      </c>
      <c r="D33" s="83" t="s">
        <v>1176</v>
      </c>
      <c r="E33" s="83" t="s">
        <v>134</v>
      </c>
      <c r="F33" s="84" t="s">
        <v>1038</v>
      </c>
      <c r="G33" s="111" t="s">
        <v>1039</v>
      </c>
      <c r="H33" s="42"/>
      <c r="I33" s="43">
        <v>39.48412698412698</v>
      </c>
      <c r="J33" s="91"/>
      <c r="M33" s="2">
        <v>504</v>
      </c>
    </row>
    <row r="34" spans="1:13" s="122" customFormat="1" ht="12.75">
      <c r="A34" s="119"/>
      <c r="B34" s="461"/>
      <c r="C34" s="119"/>
      <c r="D34" s="119"/>
      <c r="E34" s="119"/>
      <c r="F34" s="120"/>
      <c r="G34" s="120"/>
      <c r="H34" s="5">
        <v>0</v>
      </c>
      <c r="I34" s="20">
        <v>0</v>
      </c>
      <c r="J34" s="121"/>
      <c r="M34" s="2">
        <v>504</v>
      </c>
    </row>
    <row r="35" spans="1:13" ht="12.75">
      <c r="A35" s="58"/>
      <c r="B35" s="463">
        <v>16100</v>
      </c>
      <c r="C35" s="58" t="s">
        <v>94</v>
      </c>
      <c r="D35" s="58" t="s">
        <v>95</v>
      </c>
      <c r="E35" s="58" t="s">
        <v>96</v>
      </c>
      <c r="F35" s="59" t="s">
        <v>97</v>
      </c>
      <c r="G35" s="60" t="s">
        <v>451</v>
      </c>
      <c r="H35" s="42"/>
      <c r="I35" s="72">
        <v>31.944444444444443</v>
      </c>
      <c r="J35" s="73"/>
      <c r="K35" s="73"/>
      <c r="L35" s="73"/>
      <c r="M35" s="2">
        <v>504</v>
      </c>
    </row>
    <row r="36" spans="2:13" ht="12.75">
      <c r="B36" s="318"/>
      <c r="C36" s="46"/>
      <c r="D36" s="10"/>
      <c r="E36" s="46"/>
      <c r="G36" s="39"/>
      <c r="H36" s="5">
        <v>0</v>
      </c>
      <c r="I36" s="20">
        <v>0</v>
      </c>
      <c r="M36" s="2">
        <v>504</v>
      </c>
    </row>
    <row r="37" spans="1:13" s="96" customFormat="1" ht="12.75">
      <c r="A37" s="56"/>
      <c r="B37" s="70">
        <v>40200</v>
      </c>
      <c r="C37" s="58" t="s">
        <v>406</v>
      </c>
      <c r="D37" s="58" t="s">
        <v>407</v>
      </c>
      <c r="E37" s="59" t="s">
        <v>63</v>
      </c>
      <c r="F37" s="60" t="s">
        <v>193</v>
      </c>
      <c r="G37" s="60" t="s">
        <v>194</v>
      </c>
      <c r="H37" s="57"/>
      <c r="I37" s="61">
        <v>79.76190476190476</v>
      </c>
      <c r="J37" s="62"/>
      <c r="K37" s="62"/>
      <c r="L37" s="62"/>
      <c r="M37" s="2">
        <v>504</v>
      </c>
    </row>
    <row r="38" spans="1:13" s="96" customFormat="1" ht="12.75">
      <c r="A38" s="63"/>
      <c r="B38" s="88"/>
      <c r="C38" s="154"/>
      <c r="D38" s="154"/>
      <c r="E38" s="155"/>
      <c r="F38" s="156"/>
      <c r="G38" s="156"/>
      <c r="H38" s="5">
        <v>0</v>
      </c>
      <c r="I38" s="20">
        <v>0</v>
      </c>
      <c r="M38" s="2">
        <v>504</v>
      </c>
    </row>
    <row r="39" spans="1:13" ht="12.75">
      <c r="A39" s="56"/>
      <c r="B39" s="70">
        <v>20000</v>
      </c>
      <c r="C39" s="58" t="s">
        <v>100</v>
      </c>
      <c r="D39" s="58" t="s">
        <v>1142</v>
      </c>
      <c r="E39" s="59" t="s">
        <v>101</v>
      </c>
      <c r="F39" s="60" t="s">
        <v>102</v>
      </c>
      <c r="G39" s="60" t="s">
        <v>103</v>
      </c>
      <c r="H39" s="42"/>
      <c r="I39" s="43">
        <v>39.682539682539684</v>
      </c>
      <c r="J39" s="62"/>
      <c r="K39" s="62"/>
      <c r="L39" s="62"/>
      <c r="M39" s="2">
        <v>504</v>
      </c>
    </row>
    <row r="40" spans="8:13" ht="12.75">
      <c r="H40" s="5">
        <v>0</v>
      </c>
      <c r="I40" s="20">
        <v>5</v>
      </c>
      <c r="M40" s="2">
        <v>504</v>
      </c>
    </row>
    <row r="41" spans="1:13" ht="12.75">
      <c r="A41" s="83"/>
      <c r="B41" s="460">
        <v>70500</v>
      </c>
      <c r="C41" s="83" t="s">
        <v>106</v>
      </c>
      <c r="D41" s="83" t="s">
        <v>1177</v>
      </c>
      <c r="E41" s="83" t="s">
        <v>121</v>
      </c>
      <c r="F41" s="84" t="s">
        <v>107</v>
      </c>
      <c r="G41" s="84" t="s">
        <v>108</v>
      </c>
      <c r="H41" s="71"/>
      <c r="I41" s="85">
        <v>139.88095238095238</v>
      </c>
      <c r="J41" s="91"/>
      <c r="K41" s="86"/>
      <c r="L41" s="86"/>
      <c r="M41" s="2">
        <v>504</v>
      </c>
    </row>
    <row r="42" spans="2:13" ht="12.75">
      <c r="B42" s="321"/>
      <c r="H42" s="5">
        <v>0</v>
      </c>
      <c r="I42" s="20">
        <v>5</v>
      </c>
      <c r="M42" s="2">
        <v>504</v>
      </c>
    </row>
    <row r="43" spans="1:13" ht="12.75">
      <c r="A43" s="56"/>
      <c r="B43" s="70">
        <v>65000</v>
      </c>
      <c r="C43" s="58" t="s">
        <v>120</v>
      </c>
      <c r="D43" s="58" t="s">
        <v>1178</v>
      </c>
      <c r="E43" s="112" t="s">
        <v>121</v>
      </c>
      <c r="F43" s="112" t="s">
        <v>107</v>
      </c>
      <c r="G43" s="60" t="s">
        <v>108</v>
      </c>
      <c r="H43" s="57"/>
      <c r="I43" s="61">
        <v>128.96825396825398</v>
      </c>
      <c r="J43" s="62"/>
      <c r="K43" s="62"/>
      <c r="L43" s="62"/>
      <c r="M43" s="2">
        <v>504</v>
      </c>
    </row>
    <row r="44" spans="8:13" ht="12.75">
      <c r="H44" s="5">
        <v>0</v>
      </c>
      <c r="I44" s="20">
        <v>5</v>
      </c>
      <c r="M44" s="2">
        <v>504</v>
      </c>
    </row>
    <row r="45" spans="1:13" ht="12.75">
      <c r="A45" s="58"/>
      <c r="B45" s="70">
        <v>67900</v>
      </c>
      <c r="C45" s="58" t="s">
        <v>133</v>
      </c>
      <c r="D45" s="58" t="s">
        <v>1147</v>
      </c>
      <c r="E45" s="58" t="s">
        <v>134</v>
      </c>
      <c r="F45" s="59" t="s">
        <v>1202</v>
      </c>
      <c r="G45" s="60" t="s">
        <v>451</v>
      </c>
      <c r="H45" s="70"/>
      <c r="I45" s="72">
        <v>134.72222222222223</v>
      </c>
      <c r="J45" s="73"/>
      <c r="K45" s="73"/>
      <c r="L45" s="73"/>
      <c r="M45" s="2">
        <v>504</v>
      </c>
    </row>
    <row r="46" spans="8:13" ht="12.75">
      <c r="H46" s="5">
        <v>0</v>
      </c>
      <c r="I46" s="20">
        <v>5</v>
      </c>
      <c r="M46" s="2">
        <v>504</v>
      </c>
    </row>
    <row r="47" spans="1:13" ht="12.75">
      <c r="A47" s="83"/>
      <c r="B47" s="71">
        <v>102100</v>
      </c>
      <c r="C47" s="83" t="s">
        <v>149</v>
      </c>
      <c r="D47" s="83" t="s">
        <v>150</v>
      </c>
      <c r="E47" s="83" t="s">
        <v>151</v>
      </c>
      <c r="F47" s="111" t="s">
        <v>152</v>
      </c>
      <c r="G47" s="111" t="s">
        <v>153</v>
      </c>
      <c r="H47" s="71"/>
      <c r="I47" s="85">
        <v>202.5793650793651</v>
      </c>
      <c r="J47" s="86"/>
      <c r="K47" s="86"/>
      <c r="L47" s="86"/>
      <c r="M47" s="2">
        <v>504</v>
      </c>
    </row>
    <row r="48" spans="8:13" ht="12.75">
      <c r="H48" s="5">
        <v>0</v>
      </c>
      <c r="I48" s="20">
        <v>5</v>
      </c>
      <c r="M48" s="2">
        <v>504</v>
      </c>
    </row>
    <row r="49" spans="1:13" ht="12.75">
      <c r="A49" s="83"/>
      <c r="B49" s="71">
        <v>30100</v>
      </c>
      <c r="C49" s="83" t="s">
        <v>183</v>
      </c>
      <c r="D49" s="83" t="s">
        <v>1056</v>
      </c>
      <c r="E49" s="83" t="s">
        <v>121</v>
      </c>
      <c r="F49" s="84" t="s">
        <v>86</v>
      </c>
      <c r="G49" s="111" t="s">
        <v>451</v>
      </c>
      <c r="H49" s="71"/>
      <c r="I49" s="85">
        <v>59.72222222222222</v>
      </c>
      <c r="J49" s="91"/>
      <c r="K49" s="86"/>
      <c r="L49" s="86"/>
      <c r="M49" s="2">
        <v>504</v>
      </c>
    </row>
    <row r="50" spans="8:13" ht="12.75">
      <c r="H50" s="5">
        <v>0</v>
      </c>
      <c r="I50" s="20">
        <v>5</v>
      </c>
      <c r="M50" s="2">
        <v>504</v>
      </c>
    </row>
    <row r="51" spans="1:13" ht="12.75">
      <c r="A51" s="56"/>
      <c r="B51" s="70">
        <v>66300</v>
      </c>
      <c r="C51" s="58" t="s">
        <v>191</v>
      </c>
      <c r="D51" s="58" t="s">
        <v>192</v>
      </c>
      <c r="E51" s="59" t="s">
        <v>63</v>
      </c>
      <c r="F51" s="60" t="s">
        <v>193</v>
      </c>
      <c r="G51" s="60" t="s">
        <v>194</v>
      </c>
      <c r="H51" s="42"/>
      <c r="I51" s="43">
        <v>131.54761904761904</v>
      </c>
      <c r="J51" s="62"/>
      <c r="K51" s="62"/>
      <c r="L51" s="62"/>
      <c r="M51" s="2">
        <v>504</v>
      </c>
    </row>
    <row r="52" spans="8:13" ht="12.75">
      <c r="H52" s="5">
        <v>0</v>
      </c>
      <c r="I52" s="20">
        <v>5</v>
      </c>
      <c r="M52" s="2">
        <v>504</v>
      </c>
    </row>
    <row r="53" spans="1:13" ht="12.75">
      <c r="A53" s="56"/>
      <c r="B53" s="70">
        <v>33500</v>
      </c>
      <c r="C53" s="58" t="s">
        <v>209</v>
      </c>
      <c r="D53" s="58" t="s">
        <v>210</v>
      </c>
      <c r="E53" s="59" t="s">
        <v>134</v>
      </c>
      <c r="F53" s="60" t="s">
        <v>211</v>
      </c>
      <c r="G53" s="60" t="s">
        <v>458</v>
      </c>
      <c r="H53" s="42"/>
      <c r="I53" s="43">
        <v>66.46825396825396</v>
      </c>
      <c r="J53" s="62"/>
      <c r="K53" s="62"/>
      <c r="L53" s="62"/>
      <c r="M53" s="2">
        <v>504</v>
      </c>
    </row>
    <row r="54" spans="8:13" ht="12.75">
      <c r="H54" s="5">
        <v>0</v>
      </c>
      <c r="I54" s="20">
        <v>5</v>
      </c>
      <c r="M54" s="2">
        <v>504</v>
      </c>
    </row>
    <row r="55" spans="1:13" ht="12.75">
      <c r="A55" s="58"/>
      <c r="B55" s="473">
        <v>85400</v>
      </c>
      <c r="C55" s="58" t="s">
        <v>220</v>
      </c>
      <c r="D55" s="58" t="s">
        <v>221</v>
      </c>
      <c r="E55" s="58" t="s">
        <v>151</v>
      </c>
      <c r="F55" s="60" t="s">
        <v>222</v>
      </c>
      <c r="G55" s="60" t="s">
        <v>451</v>
      </c>
      <c r="H55" s="70"/>
      <c r="I55" s="72">
        <v>169.44444444444446</v>
      </c>
      <c r="J55" s="73"/>
      <c r="K55" s="73"/>
      <c r="L55" s="73"/>
      <c r="M55" s="2">
        <v>504</v>
      </c>
    </row>
    <row r="56" spans="2:13" ht="12.75">
      <c r="B56" s="69"/>
      <c r="H56" s="5">
        <v>0</v>
      </c>
      <c r="I56" s="20">
        <v>5</v>
      </c>
      <c r="M56" s="2">
        <v>504</v>
      </c>
    </row>
    <row r="57" spans="1:13" ht="12.75">
      <c r="A57" s="83"/>
      <c r="B57" s="474">
        <v>91900</v>
      </c>
      <c r="C57" s="83" t="s">
        <v>250</v>
      </c>
      <c r="D57" s="83" t="s">
        <v>1179</v>
      </c>
      <c r="E57" s="83" t="s">
        <v>251</v>
      </c>
      <c r="F57" s="111" t="s">
        <v>252</v>
      </c>
      <c r="G57" s="111" t="s">
        <v>451</v>
      </c>
      <c r="H57" s="42"/>
      <c r="I57" s="43">
        <v>182.34126984126985</v>
      </c>
      <c r="J57" s="91"/>
      <c r="K57" s="86"/>
      <c r="L57" s="86"/>
      <c r="M57" s="2">
        <v>504</v>
      </c>
    </row>
    <row r="58" spans="2:13" ht="12.75">
      <c r="B58" s="69"/>
      <c r="H58" s="5">
        <v>0</v>
      </c>
      <c r="I58" s="20">
        <v>0</v>
      </c>
      <c r="M58" s="2">
        <v>504</v>
      </c>
    </row>
    <row r="59" spans="1:13" ht="12.75">
      <c r="A59" s="56"/>
      <c r="B59" s="473">
        <v>44400</v>
      </c>
      <c r="C59" s="58" t="s">
        <v>274</v>
      </c>
      <c r="D59" s="58" t="s">
        <v>1182</v>
      </c>
      <c r="E59" s="59" t="s">
        <v>63</v>
      </c>
      <c r="F59" s="60" t="s">
        <v>1260</v>
      </c>
      <c r="G59" s="60" t="s">
        <v>194</v>
      </c>
      <c r="H59" s="42"/>
      <c r="I59" s="43">
        <v>88.0952380952381</v>
      </c>
      <c r="J59" s="62"/>
      <c r="K59" s="62"/>
      <c r="L59" s="62"/>
      <c r="M59" s="2">
        <v>504</v>
      </c>
    </row>
    <row r="60" spans="2:13" ht="12.75">
      <c r="B60" s="69"/>
      <c r="H60" s="5">
        <v>0</v>
      </c>
      <c r="I60" s="20">
        <v>0</v>
      </c>
      <c r="M60" s="2">
        <v>504</v>
      </c>
    </row>
    <row r="61" spans="1:13" ht="12.75">
      <c r="A61" s="56"/>
      <c r="B61" s="473">
        <v>24500</v>
      </c>
      <c r="C61" s="58" t="s">
        <v>283</v>
      </c>
      <c r="D61" s="58" t="s">
        <v>1057</v>
      </c>
      <c r="E61" s="59" t="s">
        <v>284</v>
      </c>
      <c r="F61" s="60" t="s">
        <v>285</v>
      </c>
      <c r="G61" s="60" t="s">
        <v>194</v>
      </c>
      <c r="H61" s="42"/>
      <c r="I61" s="43">
        <v>48.611111111111114</v>
      </c>
      <c r="J61" s="62"/>
      <c r="K61" s="62"/>
      <c r="L61" s="62"/>
      <c r="M61" s="2">
        <v>504</v>
      </c>
    </row>
    <row r="62" spans="2:13" ht="12.75">
      <c r="B62" s="69"/>
      <c r="H62" s="5">
        <v>0</v>
      </c>
      <c r="I62" s="20">
        <v>0</v>
      </c>
      <c r="M62" s="2">
        <v>504</v>
      </c>
    </row>
    <row r="63" spans="1:13" ht="12.75">
      <c r="A63" s="83"/>
      <c r="B63" s="474">
        <v>27700</v>
      </c>
      <c r="C63" s="83" t="s">
        <v>289</v>
      </c>
      <c r="D63" s="83" t="s">
        <v>1183</v>
      </c>
      <c r="E63" s="83" t="s">
        <v>101</v>
      </c>
      <c r="F63" s="84" t="s">
        <v>290</v>
      </c>
      <c r="G63" s="84" t="s">
        <v>291</v>
      </c>
      <c r="H63" s="71"/>
      <c r="I63" s="85">
        <v>54.96031746031746</v>
      </c>
      <c r="J63" s="86"/>
      <c r="K63" s="86"/>
      <c r="L63" s="86"/>
      <c r="M63" s="2">
        <v>504</v>
      </c>
    </row>
    <row r="64" spans="2:13" ht="12.75">
      <c r="B64" s="69"/>
      <c r="H64" s="5">
        <v>0</v>
      </c>
      <c r="I64" s="20">
        <v>0</v>
      </c>
      <c r="M64" s="2">
        <v>504</v>
      </c>
    </row>
    <row r="65" spans="1:13" ht="12.75">
      <c r="A65" s="58"/>
      <c r="B65" s="473">
        <v>65900</v>
      </c>
      <c r="C65" s="58" t="s">
        <v>301</v>
      </c>
      <c r="D65" s="58" t="s">
        <v>1058</v>
      </c>
      <c r="E65" s="58" t="s">
        <v>302</v>
      </c>
      <c r="F65" s="60" t="s">
        <v>303</v>
      </c>
      <c r="G65" s="60" t="s">
        <v>451</v>
      </c>
      <c r="H65" s="70"/>
      <c r="I65" s="72">
        <v>130.75396825396825</v>
      </c>
      <c r="J65" s="73"/>
      <c r="K65" s="73"/>
      <c r="L65" s="73"/>
      <c r="M65" s="2">
        <v>504</v>
      </c>
    </row>
    <row r="66" spans="2:13" ht="12.75">
      <c r="B66" s="69"/>
      <c r="H66" s="5">
        <v>0</v>
      </c>
      <c r="I66" s="20">
        <v>0</v>
      </c>
      <c r="M66" s="2">
        <v>504</v>
      </c>
    </row>
    <row r="67" spans="1:13" ht="12.75">
      <c r="A67" s="83"/>
      <c r="B67" s="474">
        <v>77500</v>
      </c>
      <c r="C67" s="83" t="s">
        <v>326</v>
      </c>
      <c r="D67" s="83" t="s">
        <v>465</v>
      </c>
      <c r="E67" s="83" t="s">
        <v>121</v>
      </c>
      <c r="F67" s="84" t="s">
        <v>107</v>
      </c>
      <c r="G67" s="84" t="s">
        <v>108</v>
      </c>
      <c r="H67" s="71"/>
      <c r="I67" s="85">
        <v>153.76984126984127</v>
      </c>
      <c r="J67" s="91"/>
      <c r="K67" s="86"/>
      <c r="L67" s="86"/>
      <c r="M67" s="2">
        <v>504</v>
      </c>
    </row>
    <row r="68" spans="2:13" ht="12.75">
      <c r="B68" s="69"/>
      <c r="H68" s="5">
        <v>0</v>
      </c>
      <c r="I68" s="20">
        <v>0</v>
      </c>
      <c r="M68" s="2">
        <v>504</v>
      </c>
    </row>
    <row r="69" spans="2:13" ht="12.75" hidden="1">
      <c r="B69" s="69">
        <v>2500</v>
      </c>
      <c r="C69" s="1" t="s">
        <v>11</v>
      </c>
      <c r="D69" s="1" t="s">
        <v>10</v>
      </c>
      <c r="E69" s="1" t="s">
        <v>12</v>
      </c>
      <c r="F69" s="41" t="s">
        <v>343</v>
      </c>
      <c r="G69" s="25" t="s">
        <v>249</v>
      </c>
      <c r="H69" s="5">
        <v>-2500</v>
      </c>
      <c r="I69" s="20">
        <v>5</v>
      </c>
      <c r="K69" t="s">
        <v>11</v>
      </c>
      <c r="L69">
        <v>23</v>
      </c>
      <c r="M69" s="2">
        <v>504</v>
      </c>
    </row>
    <row r="70" spans="2:13" ht="12.75" hidden="1">
      <c r="B70" s="69">
        <v>2000</v>
      </c>
      <c r="C70" s="1" t="s">
        <v>11</v>
      </c>
      <c r="D70" s="1" t="s">
        <v>10</v>
      </c>
      <c r="E70" s="1" t="s">
        <v>22</v>
      </c>
      <c r="F70" s="53" t="s">
        <v>344</v>
      </c>
      <c r="G70" s="25" t="s">
        <v>249</v>
      </c>
      <c r="H70" s="5">
        <v>-4500</v>
      </c>
      <c r="I70" s="20">
        <v>4</v>
      </c>
      <c r="K70" t="s">
        <v>11</v>
      </c>
      <c r="L70">
        <v>23</v>
      </c>
      <c r="M70" s="2">
        <v>504</v>
      </c>
    </row>
    <row r="71" spans="2:13" ht="12.75" hidden="1">
      <c r="B71" s="69">
        <v>2500</v>
      </c>
      <c r="C71" s="1" t="s">
        <v>11</v>
      </c>
      <c r="D71" s="1" t="s">
        <v>10</v>
      </c>
      <c r="E71" s="1" t="s">
        <v>12</v>
      </c>
      <c r="F71" s="41" t="s">
        <v>345</v>
      </c>
      <c r="G71" s="25" t="s">
        <v>307</v>
      </c>
      <c r="H71" s="5">
        <v>-7000</v>
      </c>
      <c r="I71" s="20">
        <v>5</v>
      </c>
      <c r="K71" t="s">
        <v>11</v>
      </c>
      <c r="L71">
        <v>23</v>
      </c>
      <c r="M71" s="2">
        <v>504</v>
      </c>
    </row>
    <row r="72" spans="2:13" ht="12.75" hidden="1">
      <c r="B72" s="69">
        <v>2500</v>
      </c>
      <c r="C72" s="1" t="s">
        <v>11</v>
      </c>
      <c r="D72" s="1" t="s">
        <v>10</v>
      </c>
      <c r="E72" s="1" t="s">
        <v>12</v>
      </c>
      <c r="F72" s="25" t="s">
        <v>346</v>
      </c>
      <c r="G72" s="25" t="s">
        <v>309</v>
      </c>
      <c r="H72" s="5">
        <v>-9500</v>
      </c>
      <c r="I72" s="20">
        <v>5</v>
      </c>
      <c r="K72" t="s">
        <v>11</v>
      </c>
      <c r="L72">
        <v>23</v>
      </c>
      <c r="M72" s="2">
        <v>504</v>
      </c>
    </row>
    <row r="73" spans="2:13" ht="12.75" hidden="1">
      <c r="B73" s="69">
        <v>2500</v>
      </c>
      <c r="C73" s="1" t="s">
        <v>11</v>
      </c>
      <c r="D73" s="1" t="s">
        <v>10</v>
      </c>
      <c r="E73" s="1" t="s">
        <v>12</v>
      </c>
      <c r="F73" s="25" t="s">
        <v>347</v>
      </c>
      <c r="G73" s="25" t="s">
        <v>311</v>
      </c>
      <c r="H73" s="5">
        <v>-12000</v>
      </c>
      <c r="I73" s="20">
        <v>5</v>
      </c>
      <c r="K73" t="s">
        <v>11</v>
      </c>
      <c r="L73">
        <v>23</v>
      </c>
      <c r="M73" s="2">
        <v>504</v>
      </c>
    </row>
    <row r="74" spans="2:13" ht="12.75" hidden="1">
      <c r="B74" s="69">
        <v>2500</v>
      </c>
      <c r="C74" s="1" t="s">
        <v>11</v>
      </c>
      <c r="D74" s="1" t="s">
        <v>10</v>
      </c>
      <c r="E74" s="1" t="s">
        <v>12</v>
      </c>
      <c r="F74" s="41" t="s">
        <v>348</v>
      </c>
      <c r="G74" s="25" t="s">
        <v>313</v>
      </c>
      <c r="H74" s="5">
        <v>-14500</v>
      </c>
      <c r="I74" s="20">
        <v>5</v>
      </c>
      <c r="K74" t="s">
        <v>11</v>
      </c>
      <c r="L74">
        <v>23</v>
      </c>
      <c r="M74" s="2">
        <v>504</v>
      </c>
    </row>
    <row r="75" spans="2:13" ht="12.75" hidden="1">
      <c r="B75" s="69">
        <v>2500</v>
      </c>
      <c r="C75" s="1" t="s">
        <v>11</v>
      </c>
      <c r="D75" s="1" t="s">
        <v>10</v>
      </c>
      <c r="E75" s="1" t="s">
        <v>42</v>
      </c>
      <c r="F75" s="53" t="s">
        <v>349</v>
      </c>
      <c r="G75" s="25" t="s">
        <v>313</v>
      </c>
      <c r="H75" s="5">
        <v>-17000</v>
      </c>
      <c r="I75" s="20">
        <v>5</v>
      </c>
      <c r="K75" t="s">
        <v>11</v>
      </c>
      <c r="L75">
        <v>23</v>
      </c>
      <c r="M75" s="2">
        <v>504</v>
      </c>
    </row>
    <row r="76" spans="2:13" ht="12.75" hidden="1">
      <c r="B76" s="69">
        <v>2500</v>
      </c>
      <c r="C76" s="1" t="s">
        <v>11</v>
      </c>
      <c r="D76" s="1" t="s">
        <v>10</v>
      </c>
      <c r="E76" s="1" t="s">
        <v>12</v>
      </c>
      <c r="F76" s="41" t="s">
        <v>350</v>
      </c>
      <c r="G76" s="25" t="s">
        <v>315</v>
      </c>
      <c r="H76" s="5">
        <v>-19500</v>
      </c>
      <c r="I76" s="20">
        <v>5</v>
      </c>
      <c r="K76" t="s">
        <v>11</v>
      </c>
      <c r="L76">
        <v>23</v>
      </c>
      <c r="M76" s="2">
        <v>504</v>
      </c>
    </row>
    <row r="77" spans="1:13" s="44" customFormat="1" ht="12.75" hidden="1">
      <c r="A77" s="1"/>
      <c r="B77" s="69">
        <v>2500</v>
      </c>
      <c r="C77" s="1" t="s">
        <v>11</v>
      </c>
      <c r="D77" s="1" t="s">
        <v>10</v>
      </c>
      <c r="E77" s="1" t="s">
        <v>15</v>
      </c>
      <c r="F77" s="41" t="s">
        <v>351</v>
      </c>
      <c r="G77" s="25" t="s">
        <v>315</v>
      </c>
      <c r="H77" s="5">
        <v>-22000</v>
      </c>
      <c r="I77" s="20">
        <v>5</v>
      </c>
      <c r="J77"/>
      <c r="K77" t="s">
        <v>11</v>
      </c>
      <c r="L77">
        <v>23</v>
      </c>
      <c r="M77" s="2">
        <v>504</v>
      </c>
    </row>
    <row r="78" spans="1:13" ht="12.75" hidden="1">
      <c r="A78" s="9"/>
      <c r="B78" s="465">
        <v>22000</v>
      </c>
      <c r="C78" s="9" t="s">
        <v>11</v>
      </c>
      <c r="D78" s="9"/>
      <c r="E78" s="9"/>
      <c r="F78" s="16"/>
      <c r="G78" s="16"/>
      <c r="H78" s="42">
        <v>0</v>
      </c>
      <c r="I78" s="43">
        <v>43.65079365079365</v>
      </c>
      <c r="J78" s="44"/>
      <c r="K78" s="44"/>
      <c r="L78" s="44"/>
      <c r="M78" s="2">
        <v>504</v>
      </c>
    </row>
    <row r="79" spans="2:13" ht="12.75" hidden="1">
      <c r="B79" s="69"/>
      <c r="H79" s="5">
        <v>0</v>
      </c>
      <c r="I79" s="20">
        <v>0</v>
      </c>
      <c r="M79" s="2">
        <v>504</v>
      </c>
    </row>
    <row r="80" spans="2:13" ht="12.75" hidden="1">
      <c r="B80" s="69"/>
      <c r="H80" s="5">
        <v>0</v>
      </c>
      <c r="I80" s="20">
        <v>0</v>
      </c>
      <c r="M80" s="2">
        <v>504</v>
      </c>
    </row>
    <row r="81" spans="2:13" ht="12.75" hidden="1">
      <c r="B81" s="69">
        <v>4000</v>
      </c>
      <c r="C81" s="48" t="s">
        <v>1117</v>
      </c>
      <c r="D81" s="48" t="s">
        <v>10</v>
      </c>
      <c r="E81" s="48" t="s">
        <v>453</v>
      </c>
      <c r="F81" s="47" t="s">
        <v>327</v>
      </c>
      <c r="G81" s="47" t="s">
        <v>249</v>
      </c>
      <c r="H81" s="5">
        <v>-4000</v>
      </c>
      <c r="I81" s="20">
        <v>7.936507936507937</v>
      </c>
      <c r="K81" s="49" t="s">
        <v>12</v>
      </c>
      <c r="L81">
        <v>23</v>
      </c>
      <c r="M81" s="2">
        <v>504</v>
      </c>
    </row>
    <row r="82" spans="2:13" ht="12.75" hidden="1">
      <c r="B82" s="69">
        <v>1000</v>
      </c>
      <c r="C82" s="48" t="s">
        <v>116</v>
      </c>
      <c r="D82" s="48" t="s">
        <v>10</v>
      </c>
      <c r="E82" s="48" t="s">
        <v>453</v>
      </c>
      <c r="F82" s="47" t="s">
        <v>328</v>
      </c>
      <c r="G82" s="47" t="s">
        <v>307</v>
      </c>
      <c r="H82" s="5">
        <v>-5000</v>
      </c>
      <c r="I82" s="20">
        <v>1.9841269841269842</v>
      </c>
      <c r="K82" s="49" t="s">
        <v>12</v>
      </c>
      <c r="L82">
        <v>23</v>
      </c>
      <c r="M82" s="2">
        <v>504</v>
      </c>
    </row>
    <row r="83" spans="2:13" ht="12.75" hidden="1">
      <c r="B83" s="69">
        <v>1000</v>
      </c>
      <c r="C83" s="48" t="s">
        <v>117</v>
      </c>
      <c r="D83" s="48" t="s">
        <v>10</v>
      </c>
      <c r="E83" s="48" t="s">
        <v>453</v>
      </c>
      <c r="F83" s="47" t="s">
        <v>328</v>
      </c>
      <c r="G83" s="47" t="s">
        <v>307</v>
      </c>
      <c r="H83" s="5">
        <v>-6000</v>
      </c>
      <c r="I83" s="20">
        <v>1.9841269841269842</v>
      </c>
      <c r="K83" s="49" t="s">
        <v>12</v>
      </c>
      <c r="L83">
        <v>23</v>
      </c>
      <c r="M83" s="2">
        <v>504</v>
      </c>
    </row>
    <row r="84" spans="2:13" ht="12.75" hidden="1">
      <c r="B84" s="69">
        <v>1000</v>
      </c>
      <c r="C84" s="48" t="s">
        <v>329</v>
      </c>
      <c r="D84" s="48" t="s">
        <v>10</v>
      </c>
      <c r="E84" s="48" t="s">
        <v>453</v>
      </c>
      <c r="F84" s="47" t="s">
        <v>328</v>
      </c>
      <c r="G84" s="47" t="s">
        <v>307</v>
      </c>
      <c r="H84" s="5">
        <v>-7000</v>
      </c>
      <c r="I84" s="20">
        <v>1.9841269841269842</v>
      </c>
      <c r="K84" s="49" t="s">
        <v>12</v>
      </c>
      <c r="L84">
        <v>23</v>
      </c>
      <c r="M84" s="2">
        <v>504</v>
      </c>
    </row>
    <row r="85" spans="2:13" ht="12.75" hidden="1">
      <c r="B85" s="69">
        <v>3000</v>
      </c>
      <c r="C85" s="48" t="s">
        <v>330</v>
      </c>
      <c r="D85" s="48" t="s">
        <v>10</v>
      </c>
      <c r="E85" s="48" t="s">
        <v>453</v>
      </c>
      <c r="F85" s="47" t="s">
        <v>328</v>
      </c>
      <c r="G85" s="47" t="s">
        <v>309</v>
      </c>
      <c r="H85" s="5">
        <v>-10000</v>
      </c>
      <c r="I85" s="20">
        <v>5.9523809523809526</v>
      </c>
      <c r="K85" s="49" t="s">
        <v>12</v>
      </c>
      <c r="L85">
        <v>23</v>
      </c>
      <c r="M85" s="2">
        <v>504</v>
      </c>
    </row>
    <row r="86" spans="2:13" ht="12.75" hidden="1">
      <c r="B86" s="69">
        <v>3000</v>
      </c>
      <c r="C86" s="48" t="s">
        <v>331</v>
      </c>
      <c r="D86" s="48" t="s">
        <v>10</v>
      </c>
      <c r="E86" s="48" t="s">
        <v>453</v>
      </c>
      <c r="F86" s="47" t="s">
        <v>328</v>
      </c>
      <c r="G86" s="47" t="s">
        <v>309</v>
      </c>
      <c r="H86" s="5">
        <v>-13000</v>
      </c>
      <c r="I86" s="20">
        <v>5.9523809523809526</v>
      </c>
      <c r="K86" s="49" t="s">
        <v>12</v>
      </c>
      <c r="L86">
        <v>23</v>
      </c>
      <c r="M86" s="2">
        <v>504</v>
      </c>
    </row>
    <row r="87" spans="2:13" ht="12.75" hidden="1">
      <c r="B87" s="69">
        <v>1500</v>
      </c>
      <c r="C87" s="48" t="s">
        <v>332</v>
      </c>
      <c r="D87" s="48" t="s">
        <v>10</v>
      </c>
      <c r="E87" s="48" t="s">
        <v>453</v>
      </c>
      <c r="F87" s="47" t="s">
        <v>328</v>
      </c>
      <c r="G87" s="47" t="s">
        <v>311</v>
      </c>
      <c r="H87" s="5">
        <v>-14500</v>
      </c>
      <c r="I87" s="20">
        <v>2.9761904761904763</v>
      </c>
      <c r="K87" s="49" t="s">
        <v>12</v>
      </c>
      <c r="L87">
        <v>23</v>
      </c>
      <c r="M87" s="2">
        <v>504</v>
      </c>
    </row>
    <row r="88" spans="2:13" ht="12.75" hidden="1">
      <c r="B88" s="69">
        <v>1500</v>
      </c>
      <c r="C88" s="48" t="s">
        <v>333</v>
      </c>
      <c r="D88" s="48" t="s">
        <v>10</v>
      </c>
      <c r="E88" s="48" t="s">
        <v>453</v>
      </c>
      <c r="F88" s="47" t="s">
        <v>328</v>
      </c>
      <c r="G88" s="47" t="s">
        <v>311</v>
      </c>
      <c r="H88" s="5">
        <v>-16000</v>
      </c>
      <c r="I88" s="20">
        <v>2.9761904761904763</v>
      </c>
      <c r="K88" s="49" t="s">
        <v>12</v>
      </c>
      <c r="L88">
        <v>23</v>
      </c>
      <c r="M88" s="2">
        <v>504</v>
      </c>
    </row>
    <row r="89" spans="2:13" ht="12.75" hidden="1">
      <c r="B89" s="69">
        <v>1500</v>
      </c>
      <c r="C89" s="48" t="s">
        <v>334</v>
      </c>
      <c r="D89" s="48" t="s">
        <v>10</v>
      </c>
      <c r="E89" s="48" t="s">
        <v>453</v>
      </c>
      <c r="F89" s="47" t="s">
        <v>328</v>
      </c>
      <c r="G89" s="47" t="s">
        <v>311</v>
      </c>
      <c r="H89" s="5">
        <v>-17500</v>
      </c>
      <c r="I89" s="20">
        <v>2.9761904761904763</v>
      </c>
      <c r="K89" s="49" t="s">
        <v>12</v>
      </c>
      <c r="L89">
        <v>23</v>
      </c>
      <c r="M89" s="2">
        <v>504</v>
      </c>
    </row>
    <row r="90" spans="1:13" s="80" customFormat="1" ht="12.75" hidden="1">
      <c r="A90" s="1"/>
      <c r="B90" s="69">
        <v>3000</v>
      </c>
      <c r="C90" s="48" t="s">
        <v>1118</v>
      </c>
      <c r="D90" s="48" t="s">
        <v>10</v>
      </c>
      <c r="E90" s="48" t="s">
        <v>453</v>
      </c>
      <c r="F90" s="47" t="s">
        <v>335</v>
      </c>
      <c r="G90" s="47" t="s">
        <v>311</v>
      </c>
      <c r="H90" s="5">
        <v>-20500</v>
      </c>
      <c r="I90" s="20">
        <v>5.9523809523809526</v>
      </c>
      <c r="J90"/>
      <c r="K90" s="49" t="s">
        <v>12</v>
      </c>
      <c r="L90">
        <v>23</v>
      </c>
      <c r="M90" s="2">
        <v>504</v>
      </c>
    </row>
    <row r="91" spans="1:13" ht="12.75" hidden="1">
      <c r="A91" s="75"/>
      <c r="B91" s="466">
        <v>20500</v>
      </c>
      <c r="C91" s="77" t="s">
        <v>37</v>
      </c>
      <c r="D91" s="75"/>
      <c r="E91" s="75"/>
      <c r="F91" s="78"/>
      <c r="G91" s="78"/>
      <c r="H91" s="76">
        <v>0</v>
      </c>
      <c r="I91" s="79">
        <v>40.67460317460318</v>
      </c>
      <c r="J91" s="80"/>
      <c r="K91" s="80"/>
      <c r="L91" s="80"/>
      <c r="M91" s="2">
        <v>504</v>
      </c>
    </row>
    <row r="92" spans="2:13" ht="12.75" hidden="1">
      <c r="B92" s="69"/>
      <c r="H92" s="5">
        <v>0</v>
      </c>
      <c r="I92" s="20">
        <v>0</v>
      </c>
      <c r="M92" s="2">
        <v>504</v>
      </c>
    </row>
    <row r="93" spans="2:13" ht="12.75" hidden="1">
      <c r="B93" s="69"/>
      <c r="H93" s="5">
        <v>0</v>
      </c>
      <c r="I93" s="20">
        <v>0</v>
      </c>
      <c r="M93" s="2">
        <v>504</v>
      </c>
    </row>
    <row r="94" spans="2:13" ht="12.75" hidden="1">
      <c r="B94" s="69">
        <v>1600</v>
      </c>
      <c r="C94" s="48" t="s">
        <v>38</v>
      </c>
      <c r="D94" s="48" t="s">
        <v>10</v>
      </c>
      <c r="E94" s="48" t="s">
        <v>52</v>
      </c>
      <c r="F94" s="47" t="s">
        <v>328</v>
      </c>
      <c r="G94" s="47" t="s">
        <v>249</v>
      </c>
      <c r="H94" s="5">
        <v>-1600</v>
      </c>
      <c r="I94" s="20">
        <v>3.1746031746031744</v>
      </c>
      <c r="K94" s="49" t="s">
        <v>12</v>
      </c>
      <c r="L94">
        <v>23</v>
      </c>
      <c r="M94" s="2">
        <v>504</v>
      </c>
    </row>
    <row r="95" spans="2:13" ht="12.75" hidden="1">
      <c r="B95" s="245">
        <v>1000</v>
      </c>
      <c r="C95" s="48" t="s">
        <v>38</v>
      </c>
      <c r="D95" s="48" t="s">
        <v>10</v>
      </c>
      <c r="E95" s="48" t="s">
        <v>52</v>
      </c>
      <c r="F95" s="47" t="s">
        <v>328</v>
      </c>
      <c r="G95" s="47" t="s">
        <v>307</v>
      </c>
      <c r="H95" s="5">
        <v>-2600</v>
      </c>
      <c r="I95" s="20">
        <v>1.9841269841269842</v>
      </c>
      <c r="K95" s="49" t="s">
        <v>12</v>
      </c>
      <c r="L95">
        <v>23</v>
      </c>
      <c r="M95" s="2">
        <v>504</v>
      </c>
    </row>
    <row r="96" spans="2:13" ht="12.75" hidden="1">
      <c r="B96" s="245">
        <v>1000</v>
      </c>
      <c r="C96" s="48" t="s">
        <v>38</v>
      </c>
      <c r="D96" s="48" t="s">
        <v>10</v>
      </c>
      <c r="E96" s="48" t="s">
        <v>52</v>
      </c>
      <c r="F96" s="47" t="s">
        <v>328</v>
      </c>
      <c r="G96" s="47" t="s">
        <v>309</v>
      </c>
      <c r="H96" s="5">
        <v>-3600</v>
      </c>
      <c r="I96" s="20">
        <v>1.9841269841269842</v>
      </c>
      <c r="K96" s="49" t="s">
        <v>12</v>
      </c>
      <c r="L96">
        <v>23</v>
      </c>
      <c r="M96" s="2">
        <v>504</v>
      </c>
    </row>
    <row r="97" spans="1:13" s="103" customFormat="1" ht="12.75" hidden="1">
      <c r="A97" s="1"/>
      <c r="B97" s="245">
        <v>1000</v>
      </c>
      <c r="C97" s="48" t="s">
        <v>38</v>
      </c>
      <c r="D97" s="48" t="s">
        <v>10</v>
      </c>
      <c r="E97" s="48" t="s">
        <v>52</v>
      </c>
      <c r="F97" s="47" t="s">
        <v>328</v>
      </c>
      <c r="G97" s="47" t="s">
        <v>311</v>
      </c>
      <c r="H97" s="5">
        <v>-4600</v>
      </c>
      <c r="I97" s="20">
        <v>1.9841269841269842</v>
      </c>
      <c r="J97"/>
      <c r="K97" s="49" t="s">
        <v>12</v>
      </c>
      <c r="L97">
        <v>23</v>
      </c>
      <c r="M97" s="2">
        <v>504</v>
      </c>
    </row>
    <row r="98" spans="1:13" ht="12.75" hidden="1">
      <c r="A98" s="98"/>
      <c r="B98" s="476">
        <v>1500</v>
      </c>
      <c r="C98" s="48" t="s">
        <v>38</v>
      </c>
      <c r="D98" s="48" t="s">
        <v>10</v>
      </c>
      <c r="E98" s="99" t="s">
        <v>52</v>
      </c>
      <c r="F98" s="47" t="s">
        <v>328</v>
      </c>
      <c r="G98" s="47" t="s">
        <v>336</v>
      </c>
      <c r="H98" s="5">
        <v>-6100</v>
      </c>
      <c r="I98" s="100">
        <v>2.9761904761904763</v>
      </c>
      <c r="J98" s="101"/>
      <c r="K98" s="102" t="s">
        <v>12</v>
      </c>
      <c r="L98">
        <v>23</v>
      </c>
      <c r="M98" s="2">
        <v>504</v>
      </c>
    </row>
    <row r="99" spans="2:13" ht="12.75" hidden="1">
      <c r="B99" s="69">
        <v>1400</v>
      </c>
      <c r="C99" s="48" t="s">
        <v>38</v>
      </c>
      <c r="D99" s="48" t="s">
        <v>10</v>
      </c>
      <c r="E99" s="99" t="s">
        <v>52</v>
      </c>
      <c r="F99" s="47" t="s">
        <v>328</v>
      </c>
      <c r="G99" s="47" t="s">
        <v>313</v>
      </c>
      <c r="H99" s="5">
        <v>-7500</v>
      </c>
      <c r="I99" s="20">
        <v>2.7777777777777777</v>
      </c>
      <c r="K99" s="82" t="s">
        <v>12</v>
      </c>
      <c r="L99">
        <v>23</v>
      </c>
      <c r="M99" s="2">
        <v>504</v>
      </c>
    </row>
    <row r="100" spans="1:13" s="44" customFormat="1" ht="12.75" hidden="1">
      <c r="A100" s="1"/>
      <c r="B100" s="69">
        <v>1500</v>
      </c>
      <c r="C100" s="48" t="s">
        <v>38</v>
      </c>
      <c r="D100" s="48" t="s">
        <v>10</v>
      </c>
      <c r="E100" s="99" t="s">
        <v>52</v>
      </c>
      <c r="F100" s="47" t="s">
        <v>328</v>
      </c>
      <c r="G100" s="47" t="s">
        <v>315</v>
      </c>
      <c r="H100" s="5">
        <v>-9000</v>
      </c>
      <c r="I100" s="20">
        <v>2.9761904761904763</v>
      </c>
      <c r="J100"/>
      <c r="K100" s="82" t="s">
        <v>12</v>
      </c>
      <c r="L100">
        <v>23</v>
      </c>
      <c r="M100" s="2">
        <v>504</v>
      </c>
    </row>
    <row r="101" spans="1:13" ht="12.75" hidden="1">
      <c r="A101" s="9"/>
      <c r="B101" s="465">
        <v>9000</v>
      </c>
      <c r="C101" s="9"/>
      <c r="D101" s="9"/>
      <c r="E101" s="9" t="s">
        <v>52</v>
      </c>
      <c r="F101" s="16"/>
      <c r="G101" s="16"/>
      <c r="H101" s="42">
        <v>0</v>
      </c>
      <c r="I101" s="43">
        <v>17.857142857142858</v>
      </c>
      <c r="J101" s="44"/>
      <c r="K101" s="44"/>
      <c r="L101" s="44"/>
      <c r="M101" s="2">
        <v>504</v>
      </c>
    </row>
    <row r="102" spans="2:13" ht="12.75" hidden="1">
      <c r="B102" s="69"/>
      <c r="H102" s="5">
        <v>0</v>
      </c>
      <c r="I102" s="20">
        <v>0</v>
      </c>
      <c r="M102" s="2">
        <v>504</v>
      </c>
    </row>
    <row r="103" spans="2:13" ht="12.75" hidden="1">
      <c r="B103" s="475"/>
      <c r="H103" s="5">
        <v>0</v>
      </c>
      <c r="I103" s="20">
        <v>0</v>
      </c>
      <c r="M103" s="2">
        <v>504</v>
      </c>
    </row>
    <row r="104" spans="2:13" ht="12.75" hidden="1">
      <c r="B104" s="475"/>
      <c r="H104" s="5">
        <v>0</v>
      </c>
      <c r="I104" s="20">
        <v>0</v>
      </c>
      <c r="M104" s="2">
        <v>504</v>
      </c>
    </row>
    <row r="105" spans="1:13" ht="12.75" hidden="1">
      <c r="A105" s="10"/>
      <c r="B105" s="69">
        <v>4000</v>
      </c>
      <c r="C105" s="48" t="s">
        <v>39</v>
      </c>
      <c r="D105" s="48" t="s">
        <v>10</v>
      </c>
      <c r="E105" s="1" t="s">
        <v>453</v>
      </c>
      <c r="F105" s="47" t="s">
        <v>337</v>
      </c>
      <c r="G105" s="25" t="s">
        <v>249</v>
      </c>
      <c r="H105" s="5">
        <v>-4000</v>
      </c>
      <c r="I105" s="20">
        <v>7.936507936507937</v>
      </c>
      <c r="K105" s="49" t="s">
        <v>12</v>
      </c>
      <c r="L105">
        <v>23</v>
      </c>
      <c r="M105" s="2">
        <v>504</v>
      </c>
    </row>
    <row r="106" spans="2:13" ht="12.75" hidden="1">
      <c r="B106" s="69">
        <v>5000</v>
      </c>
      <c r="C106" s="48" t="s">
        <v>39</v>
      </c>
      <c r="D106" s="48" t="s">
        <v>10</v>
      </c>
      <c r="E106" s="1" t="s">
        <v>453</v>
      </c>
      <c r="F106" s="47" t="s">
        <v>338</v>
      </c>
      <c r="G106" s="25" t="s">
        <v>307</v>
      </c>
      <c r="H106" s="5">
        <v>-9000</v>
      </c>
      <c r="I106" s="20">
        <v>9.920634920634921</v>
      </c>
      <c r="K106" s="49" t="s">
        <v>12</v>
      </c>
      <c r="L106">
        <v>23</v>
      </c>
      <c r="M106" s="2">
        <v>504</v>
      </c>
    </row>
    <row r="107" spans="1:13" s="80" customFormat="1" ht="12.75" hidden="1">
      <c r="A107" s="1"/>
      <c r="B107" s="69">
        <v>5000</v>
      </c>
      <c r="C107" s="48" t="s">
        <v>39</v>
      </c>
      <c r="D107" s="48" t="s">
        <v>10</v>
      </c>
      <c r="E107" s="1" t="s">
        <v>453</v>
      </c>
      <c r="F107" s="47" t="s">
        <v>338</v>
      </c>
      <c r="G107" s="25" t="s">
        <v>309</v>
      </c>
      <c r="H107" s="5">
        <v>-14000</v>
      </c>
      <c r="I107" s="20">
        <v>9.920634920634921</v>
      </c>
      <c r="J107"/>
      <c r="K107" s="49" t="s">
        <v>12</v>
      </c>
      <c r="L107">
        <v>23</v>
      </c>
      <c r="M107" s="2">
        <v>504</v>
      </c>
    </row>
    <row r="108" spans="1:13" ht="12.75" hidden="1">
      <c r="A108" s="75"/>
      <c r="B108" s="466">
        <v>14000</v>
      </c>
      <c r="C108" s="77" t="s">
        <v>39</v>
      </c>
      <c r="D108" s="75"/>
      <c r="E108" s="75"/>
      <c r="F108" s="78"/>
      <c r="G108" s="78"/>
      <c r="H108" s="76">
        <v>0</v>
      </c>
      <c r="I108" s="79">
        <v>27.77777777777778</v>
      </c>
      <c r="J108" s="92"/>
      <c r="K108" s="80"/>
      <c r="L108" s="80"/>
      <c r="M108" s="2">
        <v>504</v>
      </c>
    </row>
    <row r="109" spans="2:13" ht="12.75" hidden="1">
      <c r="B109" s="69"/>
      <c r="H109" s="5">
        <v>0</v>
      </c>
      <c r="I109" s="20">
        <v>0</v>
      </c>
      <c r="M109" s="2">
        <v>504</v>
      </c>
    </row>
    <row r="110" spans="2:13" ht="12.75" hidden="1">
      <c r="B110" s="69"/>
      <c r="H110" s="5">
        <v>0</v>
      </c>
      <c r="I110" s="20">
        <v>0</v>
      </c>
      <c r="M110" s="2">
        <v>504</v>
      </c>
    </row>
    <row r="111" spans="2:13" ht="12.75" hidden="1">
      <c r="B111" s="69">
        <v>2000</v>
      </c>
      <c r="C111" s="48" t="s">
        <v>41</v>
      </c>
      <c r="D111" s="48" t="s">
        <v>10</v>
      </c>
      <c r="E111" s="48" t="s">
        <v>453</v>
      </c>
      <c r="F111" s="47" t="s">
        <v>328</v>
      </c>
      <c r="G111" s="47" t="s">
        <v>249</v>
      </c>
      <c r="H111" s="5">
        <v>-2000</v>
      </c>
      <c r="I111" s="20">
        <v>3.9682539682539684</v>
      </c>
      <c r="K111" s="49" t="s">
        <v>12</v>
      </c>
      <c r="L111">
        <v>23</v>
      </c>
      <c r="M111" s="2">
        <v>504</v>
      </c>
    </row>
    <row r="112" spans="2:13" ht="12.75" hidden="1">
      <c r="B112" s="69">
        <v>2000</v>
      </c>
      <c r="C112" s="48" t="s">
        <v>41</v>
      </c>
      <c r="D112" s="48" t="s">
        <v>10</v>
      </c>
      <c r="E112" s="48" t="s">
        <v>453</v>
      </c>
      <c r="F112" s="47" t="s">
        <v>328</v>
      </c>
      <c r="G112" s="47" t="s">
        <v>307</v>
      </c>
      <c r="H112" s="5">
        <v>-4000</v>
      </c>
      <c r="I112" s="20">
        <v>3.9682539682539684</v>
      </c>
      <c r="K112" s="49" t="s">
        <v>12</v>
      </c>
      <c r="L112">
        <v>23</v>
      </c>
      <c r="M112" s="2">
        <v>504</v>
      </c>
    </row>
    <row r="113" spans="2:13" ht="12.75" hidden="1">
      <c r="B113" s="69">
        <v>2000</v>
      </c>
      <c r="C113" s="48" t="s">
        <v>41</v>
      </c>
      <c r="D113" s="48" t="s">
        <v>10</v>
      </c>
      <c r="E113" s="48" t="s">
        <v>453</v>
      </c>
      <c r="F113" s="47" t="s">
        <v>328</v>
      </c>
      <c r="G113" s="47" t="s">
        <v>309</v>
      </c>
      <c r="H113" s="5">
        <v>-6000</v>
      </c>
      <c r="I113" s="20">
        <v>3.9682539682539684</v>
      </c>
      <c r="K113" s="49" t="s">
        <v>12</v>
      </c>
      <c r="L113">
        <v>23</v>
      </c>
      <c r="M113" s="2">
        <v>504</v>
      </c>
    </row>
    <row r="114" spans="1:13" s="80" customFormat="1" ht="12.75" hidden="1">
      <c r="A114" s="1"/>
      <c r="B114" s="69">
        <v>2000</v>
      </c>
      <c r="C114" s="48" t="s">
        <v>41</v>
      </c>
      <c r="D114" s="48" t="s">
        <v>10</v>
      </c>
      <c r="E114" s="48" t="s">
        <v>453</v>
      </c>
      <c r="F114" s="47" t="s">
        <v>328</v>
      </c>
      <c r="G114" s="47" t="s">
        <v>311</v>
      </c>
      <c r="H114" s="5">
        <v>-8000</v>
      </c>
      <c r="I114" s="20">
        <v>3.9682539682539684</v>
      </c>
      <c r="J114"/>
      <c r="K114" s="49" t="s">
        <v>12</v>
      </c>
      <c r="L114">
        <v>23</v>
      </c>
      <c r="M114" s="2">
        <v>504</v>
      </c>
    </row>
    <row r="115" spans="1:13" ht="12.75" hidden="1">
      <c r="A115" s="75"/>
      <c r="B115" s="466">
        <v>8000</v>
      </c>
      <c r="C115" s="77" t="s">
        <v>41</v>
      </c>
      <c r="D115" s="75"/>
      <c r="E115" s="75"/>
      <c r="F115" s="78"/>
      <c r="G115" s="78"/>
      <c r="H115" s="76">
        <v>0</v>
      </c>
      <c r="I115" s="79">
        <v>15.873015873015873</v>
      </c>
      <c r="J115" s="80"/>
      <c r="K115" s="80"/>
      <c r="L115" s="80"/>
      <c r="M115" s="2">
        <v>504</v>
      </c>
    </row>
    <row r="116" spans="2:13" ht="12.75" hidden="1">
      <c r="B116" s="69"/>
      <c r="H116" s="5">
        <v>0</v>
      </c>
      <c r="I116" s="20">
        <v>0</v>
      </c>
      <c r="M116" s="2">
        <v>504</v>
      </c>
    </row>
    <row r="117" spans="2:13" ht="12.75" hidden="1">
      <c r="B117" s="69"/>
      <c r="H117" s="5">
        <v>0</v>
      </c>
      <c r="I117" s="20">
        <v>0</v>
      </c>
      <c r="M117" s="2">
        <v>504</v>
      </c>
    </row>
    <row r="118" spans="2:13" ht="12.75" hidden="1">
      <c r="B118" s="468">
        <v>1000</v>
      </c>
      <c r="C118" s="48" t="s">
        <v>455</v>
      </c>
      <c r="D118" s="48" t="s">
        <v>10</v>
      </c>
      <c r="E118" s="48" t="s">
        <v>182</v>
      </c>
      <c r="F118" s="47" t="s">
        <v>328</v>
      </c>
      <c r="G118" s="47" t="s">
        <v>249</v>
      </c>
      <c r="H118" s="5">
        <v>-1000</v>
      </c>
      <c r="I118" s="20">
        <v>1.9841269841269842</v>
      </c>
      <c r="K118" s="49" t="s">
        <v>12</v>
      </c>
      <c r="L118">
        <v>23</v>
      </c>
      <c r="M118" s="2">
        <v>504</v>
      </c>
    </row>
    <row r="119" spans="2:13" ht="12.75" hidden="1">
      <c r="B119" s="468">
        <v>1000</v>
      </c>
      <c r="C119" s="48" t="s">
        <v>455</v>
      </c>
      <c r="D119" s="48" t="s">
        <v>10</v>
      </c>
      <c r="E119" s="48" t="s">
        <v>182</v>
      </c>
      <c r="F119" s="47" t="s">
        <v>328</v>
      </c>
      <c r="G119" s="47" t="s">
        <v>307</v>
      </c>
      <c r="H119" s="5">
        <v>-2000</v>
      </c>
      <c r="I119" s="20">
        <v>1.9841269841269842</v>
      </c>
      <c r="K119" s="49" t="s">
        <v>12</v>
      </c>
      <c r="L119">
        <v>23</v>
      </c>
      <c r="M119" s="2">
        <v>504</v>
      </c>
    </row>
    <row r="120" spans="2:13" ht="12.75" hidden="1">
      <c r="B120" s="468">
        <v>1000</v>
      </c>
      <c r="C120" s="48" t="s">
        <v>455</v>
      </c>
      <c r="D120" s="48" t="s">
        <v>10</v>
      </c>
      <c r="E120" s="48" t="s">
        <v>182</v>
      </c>
      <c r="F120" s="47" t="s">
        <v>328</v>
      </c>
      <c r="G120" s="47" t="s">
        <v>309</v>
      </c>
      <c r="H120" s="5">
        <v>-3000</v>
      </c>
      <c r="I120" s="20">
        <v>1.9841269841269842</v>
      </c>
      <c r="K120" s="49" t="s">
        <v>12</v>
      </c>
      <c r="L120">
        <v>23</v>
      </c>
      <c r="M120" s="2">
        <v>504</v>
      </c>
    </row>
    <row r="121" spans="1:13" s="80" customFormat="1" ht="12.75" hidden="1">
      <c r="A121" s="1"/>
      <c r="B121" s="468">
        <v>1000</v>
      </c>
      <c r="C121" s="48" t="s">
        <v>455</v>
      </c>
      <c r="D121" s="48" t="s">
        <v>10</v>
      </c>
      <c r="E121" s="48" t="s">
        <v>182</v>
      </c>
      <c r="F121" s="47" t="s">
        <v>328</v>
      </c>
      <c r="G121" s="47" t="s">
        <v>311</v>
      </c>
      <c r="H121" s="5">
        <v>-4000</v>
      </c>
      <c r="I121" s="20">
        <v>1.9841269841269842</v>
      </c>
      <c r="J121"/>
      <c r="K121" s="49" t="s">
        <v>12</v>
      </c>
      <c r="L121">
        <v>23</v>
      </c>
      <c r="M121" s="2">
        <v>504</v>
      </c>
    </row>
    <row r="122" spans="1:13" ht="12.75" hidden="1">
      <c r="A122" s="75"/>
      <c r="B122" s="469">
        <v>4000</v>
      </c>
      <c r="C122" s="75"/>
      <c r="D122" s="75"/>
      <c r="E122" s="77" t="s">
        <v>182</v>
      </c>
      <c r="F122" s="78"/>
      <c r="G122" s="78"/>
      <c r="H122" s="76">
        <v>0</v>
      </c>
      <c r="I122" s="79">
        <v>7.936507936507937</v>
      </c>
      <c r="J122" s="80"/>
      <c r="K122" s="80"/>
      <c r="L122" s="80"/>
      <c r="M122" s="2">
        <v>504</v>
      </c>
    </row>
    <row r="123" spans="8:13" ht="12.75" hidden="1">
      <c r="H123" s="108">
        <v>0</v>
      </c>
      <c r="I123" s="20">
        <v>0</v>
      </c>
      <c r="M123" s="2">
        <v>504</v>
      </c>
    </row>
    <row r="124" spans="8:13" ht="12.75" hidden="1">
      <c r="H124" s="108">
        <v>0</v>
      </c>
      <c r="I124" s="20">
        <v>0</v>
      </c>
      <c r="M124" s="2">
        <v>504</v>
      </c>
    </row>
    <row r="125" spans="8:13" ht="12.75" hidden="1">
      <c r="H125" s="27">
        <v>0</v>
      </c>
      <c r="I125" s="20">
        <v>0</v>
      </c>
      <c r="M125" s="2">
        <v>504</v>
      </c>
    </row>
    <row r="126" spans="1:13" s="86" customFormat="1" ht="12.75" hidden="1">
      <c r="A126" s="1"/>
      <c r="B126" s="5"/>
      <c r="C126" s="1"/>
      <c r="D126" s="1"/>
      <c r="E126" s="1"/>
      <c r="F126" s="25"/>
      <c r="G126" s="25"/>
      <c r="H126" s="5">
        <v>0</v>
      </c>
      <c r="I126" s="20">
        <v>0</v>
      </c>
      <c r="J126"/>
      <c r="K126"/>
      <c r="L126"/>
      <c r="M126" s="2">
        <v>504</v>
      </c>
    </row>
    <row r="127" spans="1:13" ht="12.75">
      <c r="A127" s="83"/>
      <c r="B127" s="474">
        <v>132200</v>
      </c>
      <c r="C127" s="83" t="s">
        <v>352</v>
      </c>
      <c r="D127" s="83" t="s">
        <v>1059</v>
      </c>
      <c r="E127" s="83" t="s">
        <v>151</v>
      </c>
      <c r="F127" s="111" t="s">
        <v>353</v>
      </c>
      <c r="G127" s="111" t="s">
        <v>354</v>
      </c>
      <c r="H127" s="71"/>
      <c r="I127" s="85">
        <v>262.3015873015873</v>
      </c>
      <c r="J127" s="86"/>
      <c r="K127" s="86"/>
      <c r="L127" s="86"/>
      <c r="M127" s="2">
        <v>504</v>
      </c>
    </row>
    <row r="128" spans="2:13" ht="12.75">
      <c r="B128" s="69"/>
      <c r="H128" s="5">
        <v>0</v>
      </c>
      <c r="I128" s="20">
        <v>0</v>
      </c>
      <c r="M128" s="2">
        <v>504</v>
      </c>
    </row>
    <row r="129" spans="1:13" ht="12.75">
      <c r="A129" s="56"/>
      <c r="B129" s="473">
        <v>37000</v>
      </c>
      <c r="C129" s="58" t="s">
        <v>371</v>
      </c>
      <c r="D129" s="58" t="s">
        <v>459</v>
      </c>
      <c r="E129" s="60" t="s">
        <v>372</v>
      </c>
      <c r="F129" s="60" t="s">
        <v>373</v>
      </c>
      <c r="G129" s="113" t="s">
        <v>451</v>
      </c>
      <c r="H129" s="42"/>
      <c r="I129" s="43">
        <v>73.41269841269842</v>
      </c>
      <c r="J129" s="62"/>
      <c r="K129" s="62"/>
      <c r="L129" s="62"/>
      <c r="M129" s="2">
        <v>504</v>
      </c>
    </row>
    <row r="130" spans="2:13" ht="12.75">
      <c r="B130" s="69"/>
      <c r="H130" s="5">
        <v>0</v>
      </c>
      <c r="I130" s="20">
        <v>0</v>
      </c>
      <c r="M130" s="2">
        <v>504</v>
      </c>
    </row>
    <row r="131" spans="1:13" ht="12.75">
      <c r="A131" s="83"/>
      <c r="B131" s="474">
        <v>110400</v>
      </c>
      <c r="C131" s="83" t="s">
        <v>383</v>
      </c>
      <c r="D131" s="83" t="s">
        <v>384</v>
      </c>
      <c r="E131" s="83" t="s">
        <v>101</v>
      </c>
      <c r="F131" s="84" t="s">
        <v>102</v>
      </c>
      <c r="G131" s="84" t="s">
        <v>339</v>
      </c>
      <c r="H131" s="71"/>
      <c r="I131" s="85">
        <v>219.04761904761904</v>
      </c>
      <c r="J131" s="86"/>
      <c r="K131" s="86"/>
      <c r="L131" s="86"/>
      <c r="M131" s="2">
        <v>504</v>
      </c>
    </row>
    <row r="132" spans="2:13" ht="12.75">
      <c r="B132" s="69"/>
      <c r="H132" s="5">
        <v>0</v>
      </c>
      <c r="I132" s="20">
        <v>0</v>
      </c>
      <c r="M132" s="2">
        <v>504</v>
      </c>
    </row>
    <row r="133" spans="8:13" ht="12.75">
      <c r="H133" s="5">
        <v>0</v>
      </c>
      <c r="I133" s="20">
        <v>0</v>
      </c>
      <c r="M133" s="2">
        <v>504</v>
      </c>
    </row>
    <row r="134" spans="8:13" ht="12.75">
      <c r="H134" s="5">
        <v>0</v>
      </c>
      <c r="I134" s="20">
        <v>0</v>
      </c>
      <c r="M134" s="2">
        <v>504</v>
      </c>
    </row>
    <row r="135" spans="1:13" s="37" customFormat="1" ht="13.5" thickBot="1">
      <c r="A135" s="1"/>
      <c r="B135" s="5"/>
      <c r="C135" s="1"/>
      <c r="D135" s="1"/>
      <c r="E135" s="1"/>
      <c r="F135" s="25"/>
      <c r="G135" s="25"/>
      <c r="H135" s="5">
        <v>0</v>
      </c>
      <c r="I135" s="20">
        <v>0</v>
      </c>
      <c r="J135"/>
      <c r="K135"/>
      <c r="L135"/>
      <c r="M135" s="2">
        <v>504</v>
      </c>
    </row>
    <row r="136" spans="1:13" ht="13.5" thickBot="1">
      <c r="A136" s="29"/>
      <c r="B136" s="109">
        <v>985300</v>
      </c>
      <c r="C136" s="30"/>
      <c r="D136" s="31" t="s">
        <v>405</v>
      </c>
      <c r="E136" s="32"/>
      <c r="F136" s="33"/>
      <c r="G136" s="34"/>
      <c r="H136" s="35"/>
      <c r="I136" s="36">
        <v>1954.9603174603174</v>
      </c>
      <c r="J136" s="37"/>
      <c r="K136" s="38"/>
      <c r="L136" s="37"/>
      <c r="M136" s="2">
        <v>504</v>
      </c>
    </row>
    <row r="137" spans="8:13" ht="12.75">
      <c r="H137" s="108">
        <v>0</v>
      </c>
      <c r="I137" s="100">
        <v>0</v>
      </c>
      <c r="M137" s="2">
        <v>504</v>
      </c>
    </row>
    <row r="138" spans="1:13" s="62" customFormat="1" ht="12.75">
      <c r="A138" s="1"/>
      <c r="B138" s="5"/>
      <c r="C138" s="1"/>
      <c r="D138" s="1"/>
      <c r="E138" s="1"/>
      <c r="F138" s="25"/>
      <c r="G138" s="25"/>
      <c r="H138" s="108">
        <v>0</v>
      </c>
      <c r="I138" s="100">
        <v>0</v>
      </c>
      <c r="J138"/>
      <c r="K138"/>
      <c r="L138"/>
      <c r="M138" s="2">
        <v>504</v>
      </c>
    </row>
    <row r="139" spans="1:13" ht="12.75">
      <c r="A139" s="56"/>
      <c r="B139" s="452">
        <v>332800</v>
      </c>
      <c r="C139" s="58" t="s">
        <v>406</v>
      </c>
      <c r="D139" s="58" t="s">
        <v>1184</v>
      </c>
      <c r="E139" s="59" t="s">
        <v>63</v>
      </c>
      <c r="F139" s="60" t="s">
        <v>193</v>
      </c>
      <c r="G139" s="60" t="s">
        <v>194</v>
      </c>
      <c r="H139" s="57"/>
      <c r="I139" s="61">
        <v>660.3174603174604</v>
      </c>
      <c r="J139" s="62"/>
      <c r="K139" s="62"/>
      <c r="L139" s="62"/>
      <c r="M139" s="2">
        <v>504</v>
      </c>
    </row>
    <row r="140" spans="2:13" ht="12.75">
      <c r="B140" s="453"/>
      <c r="H140" s="5">
        <v>0</v>
      </c>
      <c r="I140" s="20">
        <v>0</v>
      </c>
      <c r="M140" s="2">
        <v>504</v>
      </c>
    </row>
    <row r="141" spans="1:13" s="44" customFormat="1" ht="12.75">
      <c r="A141" s="83"/>
      <c r="B141" s="480">
        <v>192500</v>
      </c>
      <c r="C141" s="83" t="s">
        <v>424</v>
      </c>
      <c r="D141" s="83" t="s">
        <v>1185</v>
      </c>
      <c r="E141" s="83" t="s">
        <v>121</v>
      </c>
      <c r="F141" s="84" t="s">
        <v>86</v>
      </c>
      <c r="G141" s="111" t="s">
        <v>479</v>
      </c>
      <c r="H141" s="42"/>
      <c r="I141" s="43">
        <v>381.94444444444446</v>
      </c>
      <c r="J141" s="91"/>
      <c r="K141" s="86"/>
      <c r="L141" s="86"/>
      <c r="M141" s="45">
        <v>504</v>
      </c>
    </row>
    <row r="142" spans="2:13" ht="12.75">
      <c r="B142" s="451"/>
      <c r="H142" s="5">
        <v>0</v>
      </c>
      <c r="I142" s="20">
        <v>0</v>
      </c>
      <c r="M142" s="2">
        <v>504</v>
      </c>
    </row>
    <row r="143" spans="1:13" s="82" customFormat="1" ht="12.75">
      <c r="A143" s="83"/>
      <c r="B143" s="474">
        <v>60000</v>
      </c>
      <c r="C143" s="83" t="s">
        <v>1046</v>
      </c>
      <c r="D143" s="83" t="s">
        <v>469</v>
      </c>
      <c r="E143" s="83" t="s">
        <v>466</v>
      </c>
      <c r="F143" s="84" t="s">
        <v>467</v>
      </c>
      <c r="G143" s="111" t="s">
        <v>468</v>
      </c>
      <c r="H143" s="57"/>
      <c r="I143" s="61">
        <v>119.04761904761905</v>
      </c>
      <c r="J143" s="91"/>
      <c r="K143" s="86"/>
      <c r="L143" s="86"/>
      <c r="M143" s="2">
        <v>504</v>
      </c>
    </row>
    <row r="144" spans="2:13" ht="12.75">
      <c r="B144" s="69"/>
      <c r="H144" s="108">
        <v>0</v>
      </c>
      <c r="I144" s="100">
        <v>0</v>
      </c>
      <c r="M144" s="2">
        <v>504</v>
      </c>
    </row>
    <row r="145" spans="8:13" ht="12.75">
      <c r="H145" s="108">
        <v>0</v>
      </c>
      <c r="I145" s="100">
        <v>0</v>
      </c>
      <c r="M145" s="2">
        <v>504</v>
      </c>
    </row>
    <row r="146" spans="8:13" ht="12.75">
      <c r="H146" s="108">
        <v>0</v>
      </c>
      <c r="I146" s="100">
        <v>0</v>
      </c>
      <c r="M146" s="2">
        <v>504</v>
      </c>
    </row>
    <row r="147" spans="8:13" ht="12.75">
      <c r="H147" s="5">
        <v>0</v>
      </c>
      <c r="I147" s="20">
        <v>0</v>
      </c>
      <c r="M147" s="2">
        <v>504</v>
      </c>
    </row>
    <row r="148" spans="1:13" ht="13.5" thickBot="1">
      <c r="A148" s="32"/>
      <c r="B148" s="109">
        <v>2914222.5</v>
      </c>
      <c r="C148" s="32"/>
      <c r="D148" s="124" t="s">
        <v>481</v>
      </c>
      <c r="E148" s="125"/>
      <c r="F148" s="125"/>
      <c r="G148" s="34"/>
      <c r="H148" s="126"/>
      <c r="I148" s="127">
        <v>5782.1875</v>
      </c>
      <c r="J148" s="128"/>
      <c r="K148" s="128"/>
      <c r="L148" s="128"/>
      <c r="M148" s="2">
        <v>504</v>
      </c>
    </row>
    <row r="149" spans="8:13" ht="12.75">
      <c r="H149" s="5">
        <v>0</v>
      </c>
      <c r="I149" s="20">
        <v>0</v>
      </c>
      <c r="M149" s="2">
        <v>504</v>
      </c>
    </row>
    <row r="150" spans="1:13" ht="12.75">
      <c r="A150" s="9"/>
      <c r="B150" s="325">
        <v>320000</v>
      </c>
      <c r="C150" s="9" t="s">
        <v>11</v>
      </c>
      <c r="D150" s="9"/>
      <c r="E150" s="9"/>
      <c r="F150" s="16"/>
      <c r="G150" s="16"/>
      <c r="H150" s="57">
        <v>0</v>
      </c>
      <c r="I150" s="43">
        <v>634.9206349206349</v>
      </c>
      <c r="J150" s="44"/>
      <c r="K150" s="44"/>
      <c r="L150" s="44"/>
      <c r="M150" s="2">
        <v>504</v>
      </c>
    </row>
    <row r="151" spans="8:13" ht="12.75">
      <c r="H151" s="52">
        <v>0</v>
      </c>
      <c r="I151" s="20">
        <v>0</v>
      </c>
      <c r="M151" s="2">
        <v>504</v>
      </c>
    </row>
    <row r="152" spans="1:13" s="13" customFormat="1" ht="12.75">
      <c r="A152" s="75"/>
      <c r="B152" s="487">
        <v>189000</v>
      </c>
      <c r="C152" s="77" t="s">
        <v>1139</v>
      </c>
      <c r="D152" s="75"/>
      <c r="E152" s="75"/>
      <c r="F152" s="93"/>
      <c r="G152" s="78"/>
      <c r="H152" s="105">
        <v>0</v>
      </c>
      <c r="I152" s="106">
        <v>375</v>
      </c>
      <c r="J152" s="80"/>
      <c r="K152" s="107"/>
      <c r="L152" s="80"/>
      <c r="M152" s="2">
        <v>504</v>
      </c>
    </row>
    <row r="153" spans="1:13" s="13" customFormat="1" ht="12.75">
      <c r="A153" s="10"/>
      <c r="B153" s="181"/>
      <c r="C153" s="10"/>
      <c r="D153" s="10"/>
      <c r="E153" s="10"/>
      <c r="F153" s="39"/>
      <c r="G153" s="28"/>
      <c r="H153" s="52">
        <v>0</v>
      </c>
      <c r="I153" s="81">
        <v>0</v>
      </c>
      <c r="K153" s="82"/>
      <c r="M153" s="2">
        <v>504</v>
      </c>
    </row>
    <row r="154" spans="1:14" s="13" customFormat="1" ht="12.75">
      <c r="A154" s="77"/>
      <c r="B154" s="487">
        <v>162900</v>
      </c>
      <c r="C154" s="77"/>
      <c r="D154" s="75"/>
      <c r="E154" s="77" t="s">
        <v>52</v>
      </c>
      <c r="F154" s="78"/>
      <c r="G154" s="93"/>
      <c r="H154" s="105">
        <v>0</v>
      </c>
      <c r="I154" s="106">
        <v>323.2142857142857</v>
      </c>
      <c r="J154" s="107"/>
      <c r="K154" s="107"/>
      <c r="L154" s="107"/>
      <c r="M154" s="2">
        <v>504</v>
      </c>
      <c r="N154" s="130"/>
    </row>
    <row r="155" spans="1:13" s="82" customFormat="1" ht="12.75">
      <c r="A155" s="46"/>
      <c r="B155" s="181"/>
      <c r="C155" s="10"/>
      <c r="D155" s="10"/>
      <c r="E155" s="46"/>
      <c r="F155" s="28"/>
      <c r="G155" s="28"/>
      <c r="H155" s="52">
        <v>0</v>
      </c>
      <c r="I155" s="81">
        <v>0</v>
      </c>
      <c r="M155" s="2">
        <v>504</v>
      </c>
    </row>
    <row r="156" spans="1:13" s="13" customFormat="1" ht="12.75">
      <c r="A156" s="75"/>
      <c r="B156" s="487">
        <v>162000</v>
      </c>
      <c r="C156" s="77" t="s">
        <v>39</v>
      </c>
      <c r="D156" s="75"/>
      <c r="E156" s="75"/>
      <c r="F156" s="93"/>
      <c r="G156" s="78"/>
      <c r="H156" s="105">
        <v>0</v>
      </c>
      <c r="I156" s="106">
        <v>321.42857142857144</v>
      </c>
      <c r="J156" s="76"/>
      <c r="K156" s="107"/>
      <c r="L156" s="80"/>
      <c r="M156" s="2">
        <v>504</v>
      </c>
    </row>
    <row r="157" spans="1:13" s="82" customFormat="1" ht="12.75">
      <c r="A157" s="10"/>
      <c r="B157" s="181"/>
      <c r="C157" s="46"/>
      <c r="D157" s="46"/>
      <c r="E157" s="46"/>
      <c r="F157" s="39"/>
      <c r="G157" s="39"/>
      <c r="H157" s="52">
        <v>0</v>
      </c>
      <c r="I157" s="81">
        <v>0</v>
      </c>
      <c r="J157" s="66"/>
      <c r="L157" s="66"/>
      <c r="M157" s="2">
        <v>504</v>
      </c>
    </row>
    <row r="158" spans="1:13" s="13" customFormat="1" ht="12.75">
      <c r="A158" s="75"/>
      <c r="B158" s="487">
        <v>101000</v>
      </c>
      <c r="C158" s="77" t="s">
        <v>41</v>
      </c>
      <c r="D158" s="77"/>
      <c r="E158" s="75"/>
      <c r="F158" s="78"/>
      <c r="G158" s="78"/>
      <c r="H158" s="105">
        <v>0</v>
      </c>
      <c r="I158" s="106">
        <v>200.3968253968254</v>
      </c>
      <c r="J158" s="80"/>
      <c r="K158" s="107"/>
      <c r="L158" s="80"/>
      <c r="M158" s="2">
        <v>504</v>
      </c>
    </row>
    <row r="159" spans="1:13" s="82" customFormat="1" ht="12.75">
      <c r="A159" s="10"/>
      <c r="B159" s="27"/>
      <c r="C159" s="46"/>
      <c r="D159" s="46"/>
      <c r="E159" s="10"/>
      <c r="F159" s="28"/>
      <c r="G159" s="28"/>
      <c r="H159" s="52">
        <v>0</v>
      </c>
      <c r="I159" s="81">
        <v>0</v>
      </c>
      <c r="J159" s="13"/>
      <c r="L159" s="13"/>
      <c r="M159" s="2">
        <v>504</v>
      </c>
    </row>
    <row r="160" spans="1:13" ht="12.75">
      <c r="A160" s="77"/>
      <c r="B160" s="487">
        <v>63150</v>
      </c>
      <c r="C160" s="77"/>
      <c r="D160" s="75"/>
      <c r="E160" s="75" t="s">
        <v>339</v>
      </c>
      <c r="F160" s="78"/>
      <c r="G160" s="78"/>
      <c r="H160" s="105">
        <v>0</v>
      </c>
      <c r="I160" s="61">
        <v>125.29761904761905</v>
      </c>
      <c r="J160" s="107"/>
      <c r="K160" s="107"/>
      <c r="L160" s="107"/>
      <c r="M160" s="2">
        <v>504</v>
      </c>
    </row>
    <row r="161" spans="2:13" ht="12.75">
      <c r="B161" s="266"/>
      <c r="H161" s="52">
        <v>0</v>
      </c>
      <c r="I161" s="81">
        <v>0</v>
      </c>
      <c r="M161" s="2">
        <v>504</v>
      </c>
    </row>
    <row r="162" spans="1:13" ht="12.75">
      <c r="A162" s="9"/>
      <c r="B162" s="488">
        <v>5000</v>
      </c>
      <c r="C162" s="65" t="s">
        <v>721</v>
      </c>
      <c r="D162" s="9"/>
      <c r="E162" s="65"/>
      <c r="F162" s="16"/>
      <c r="G162" s="16"/>
      <c r="H162" s="57">
        <v>0</v>
      </c>
      <c r="I162" s="61">
        <v>9.920634920634921</v>
      </c>
      <c r="J162" s="44"/>
      <c r="K162" s="44"/>
      <c r="L162" s="44"/>
      <c r="M162" s="2">
        <v>504</v>
      </c>
    </row>
    <row r="163" spans="2:13" ht="12.75">
      <c r="B163" s="266"/>
      <c r="H163" s="52">
        <v>0</v>
      </c>
      <c r="I163" s="81">
        <v>0</v>
      </c>
      <c r="M163" s="2">
        <v>504</v>
      </c>
    </row>
    <row r="164" spans="1:13" s="118" customFormat="1" ht="12.75">
      <c r="A164" s="65"/>
      <c r="B164" s="488">
        <v>5000</v>
      </c>
      <c r="C164" s="65"/>
      <c r="D164" s="65"/>
      <c r="E164" s="65" t="s">
        <v>470</v>
      </c>
      <c r="F164" s="115"/>
      <c r="G164" s="115"/>
      <c r="H164" s="57">
        <v>-5000</v>
      </c>
      <c r="I164" s="61">
        <v>9.920634920634921</v>
      </c>
      <c r="L164" s="44"/>
      <c r="M164" s="2">
        <v>504</v>
      </c>
    </row>
    <row r="165" spans="1:13" s="82" customFormat="1" ht="12.75">
      <c r="A165" s="46"/>
      <c r="B165" s="74"/>
      <c r="C165" s="46"/>
      <c r="D165" s="46"/>
      <c r="E165" s="46"/>
      <c r="F165" s="39"/>
      <c r="G165" s="39"/>
      <c r="H165" s="52">
        <v>0</v>
      </c>
      <c r="I165" s="81">
        <v>0</v>
      </c>
      <c r="L165" s="13"/>
      <c r="M165" s="2">
        <v>504</v>
      </c>
    </row>
    <row r="166" spans="1:13" s="82" customFormat="1" ht="12.75">
      <c r="A166" s="46"/>
      <c r="B166" s="74"/>
      <c r="C166" s="46"/>
      <c r="D166" s="46"/>
      <c r="E166" s="46"/>
      <c r="F166" s="39"/>
      <c r="G166" s="39"/>
      <c r="H166" s="52">
        <v>0</v>
      </c>
      <c r="I166" s="81">
        <v>0</v>
      </c>
      <c r="L166" s="13"/>
      <c r="M166" s="2">
        <v>504</v>
      </c>
    </row>
    <row r="167" spans="1:13" s="82" customFormat="1" ht="12.75">
      <c r="A167" s="77"/>
      <c r="B167" s="474">
        <v>341000</v>
      </c>
      <c r="C167" s="71" t="s">
        <v>722</v>
      </c>
      <c r="D167" s="77"/>
      <c r="E167" s="77"/>
      <c r="F167" s="93"/>
      <c r="G167" s="93"/>
      <c r="H167" s="105">
        <v>0</v>
      </c>
      <c r="I167" s="106">
        <v>676.5873015873016</v>
      </c>
      <c r="J167" s="107"/>
      <c r="K167" s="107"/>
      <c r="L167" s="107"/>
      <c r="M167" s="2">
        <v>504</v>
      </c>
    </row>
    <row r="168" spans="1:13" s="82" customFormat="1" ht="12.75">
      <c r="A168" s="46"/>
      <c r="B168" s="245"/>
      <c r="C168" s="46"/>
      <c r="D168" s="46"/>
      <c r="E168" s="46"/>
      <c r="F168" s="39"/>
      <c r="G168" s="39"/>
      <c r="H168" s="52">
        <v>0</v>
      </c>
      <c r="I168" s="81">
        <v>0</v>
      </c>
      <c r="M168" s="2">
        <v>504</v>
      </c>
    </row>
    <row r="169" spans="1:13" s="82" customFormat="1" ht="12.75">
      <c r="A169" s="77"/>
      <c r="B169" s="466">
        <v>34500</v>
      </c>
      <c r="C169" s="77" t="s">
        <v>52</v>
      </c>
      <c r="D169" s="77"/>
      <c r="E169" s="77"/>
      <c r="F169" s="93"/>
      <c r="G169" s="93"/>
      <c r="H169" s="105">
        <v>0</v>
      </c>
      <c r="I169" s="106">
        <v>68.45238095238095</v>
      </c>
      <c r="J169" s="107"/>
      <c r="K169" s="107"/>
      <c r="L169" s="107"/>
      <c r="M169" s="2">
        <v>504</v>
      </c>
    </row>
    <row r="170" spans="1:13" s="82" customFormat="1" ht="12.75">
      <c r="A170" s="46"/>
      <c r="B170" s="245"/>
      <c r="C170" s="46"/>
      <c r="D170" s="46"/>
      <c r="E170" s="46"/>
      <c r="F170" s="39"/>
      <c r="G170" s="39"/>
      <c r="H170" s="52">
        <v>0</v>
      </c>
      <c r="I170" s="81">
        <v>0</v>
      </c>
      <c r="M170" s="2">
        <v>504</v>
      </c>
    </row>
    <row r="171" spans="1:13" s="82" customFormat="1" ht="12.75">
      <c r="A171" s="75"/>
      <c r="B171" s="466">
        <v>130000</v>
      </c>
      <c r="C171" s="77" t="s">
        <v>39</v>
      </c>
      <c r="D171" s="77"/>
      <c r="E171" s="77"/>
      <c r="F171" s="93"/>
      <c r="G171" s="93"/>
      <c r="H171" s="105">
        <v>0</v>
      </c>
      <c r="I171" s="106">
        <v>257.93650793650795</v>
      </c>
      <c r="J171" s="80"/>
      <c r="K171" s="107"/>
      <c r="L171" s="80"/>
      <c r="M171" s="2">
        <v>504</v>
      </c>
    </row>
    <row r="172" spans="1:13" s="82" customFormat="1" ht="12.75">
      <c r="A172" s="46"/>
      <c r="B172" s="245"/>
      <c r="C172" s="46"/>
      <c r="D172" s="46"/>
      <c r="E172" s="46"/>
      <c r="F172" s="39"/>
      <c r="G172" s="39"/>
      <c r="H172" s="52">
        <v>0</v>
      </c>
      <c r="I172" s="81">
        <v>0</v>
      </c>
      <c r="M172" s="2">
        <v>504</v>
      </c>
    </row>
    <row r="173" spans="1:13" s="13" customFormat="1" ht="12.75">
      <c r="A173" s="77"/>
      <c r="B173" s="486">
        <v>47500</v>
      </c>
      <c r="C173" s="135" t="s">
        <v>41</v>
      </c>
      <c r="D173" s="135"/>
      <c r="E173" s="135"/>
      <c r="F173" s="93"/>
      <c r="G173" s="93"/>
      <c r="H173" s="105">
        <v>0</v>
      </c>
      <c r="I173" s="106">
        <v>94.24603174603175</v>
      </c>
      <c r="J173" s="107"/>
      <c r="K173" s="107"/>
      <c r="L173" s="107"/>
      <c r="M173" s="2">
        <v>504</v>
      </c>
    </row>
    <row r="174" spans="1:13" s="13" customFormat="1" ht="12.75">
      <c r="A174" s="10"/>
      <c r="B174" s="27"/>
      <c r="C174" s="132"/>
      <c r="D174" s="46"/>
      <c r="E174" s="132"/>
      <c r="F174" s="39"/>
      <c r="G174" s="39"/>
      <c r="H174" s="52">
        <v>0</v>
      </c>
      <c r="I174" s="81">
        <v>0</v>
      </c>
      <c r="J174" s="66"/>
      <c r="K174" s="82"/>
      <c r="L174" s="66"/>
      <c r="M174" s="2">
        <v>504</v>
      </c>
    </row>
    <row r="175" spans="1:13" ht="12.75">
      <c r="A175" s="77"/>
      <c r="B175" s="457">
        <v>250000</v>
      </c>
      <c r="C175" s="77" t="s">
        <v>738</v>
      </c>
      <c r="D175" s="77"/>
      <c r="E175" s="77"/>
      <c r="F175" s="93"/>
      <c r="G175" s="93"/>
      <c r="H175" s="57">
        <v>0</v>
      </c>
      <c r="I175" s="61">
        <v>496.031746031746</v>
      </c>
      <c r="J175" s="107"/>
      <c r="K175" s="107"/>
      <c r="L175" s="107"/>
      <c r="M175" s="2">
        <v>504</v>
      </c>
    </row>
    <row r="176" spans="8:13" ht="12.75">
      <c r="H176" s="52">
        <v>0</v>
      </c>
      <c r="I176" s="81">
        <v>0</v>
      </c>
      <c r="M176" s="2">
        <v>504</v>
      </c>
    </row>
    <row r="177" spans="1:13" ht="12.75">
      <c r="A177" s="65"/>
      <c r="B177" s="488">
        <v>1315172.5</v>
      </c>
      <c r="C177" s="65" t="s">
        <v>484</v>
      </c>
      <c r="D177" s="115"/>
      <c r="E177" s="116"/>
      <c r="F177" s="116"/>
      <c r="G177" s="116"/>
      <c r="H177" s="57">
        <v>0</v>
      </c>
      <c r="I177" s="61">
        <v>2609.469246031746</v>
      </c>
      <c r="J177" s="118"/>
      <c r="K177" s="118"/>
      <c r="L177" s="118"/>
      <c r="M177" s="2">
        <v>504</v>
      </c>
    </row>
    <row r="178" spans="2:13" ht="12.75">
      <c r="B178" s="27"/>
      <c r="H178" s="52">
        <v>0</v>
      </c>
      <c r="I178" s="81">
        <v>0</v>
      </c>
      <c r="M178" s="2">
        <v>504</v>
      </c>
    </row>
    <row r="179" spans="8:13" ht="12.75">
      <c r="H179" s="52">
        <v>0</v>
      </c>
      <c r="I179" s="81">
        <v>0</v>
      </c>
      <c r="M179" s="2">
        <v>504</v>
      </c>
    </row>
    <row r="180" spans="8:13" ht="12.75">
      <c r="H180" s="52">
        <v>0</v>
      </c>
      <c r="I180" s="81">
        <v>0</v>
      </c>
      <c r="M180" s="2">
        <v>504</v>
      </c>
    </row>
    <row r="181" spans="4:13" ht="12.75">
      <c r="D181" s="10"/>
      <c r="H181" s="52">
        <v>0</v>
      </c>
      <c r="I181" s="81">
        <v>0</v>
      </c>
      <c r="M181" s="2">
        <v>504</v>
      </c>
    </row>
    <row r="182" spans="1:13" ht="13.5" thickBot="1">
      <c r="A182" s="32"/>
      <c r="B182" s="109">
        <v>1445350</v>
      </c>
      <c r="C182" s="32"/>
      <c r="D182" s="124" t="s">
        <v>744</v>
      </c>
      <c r="E182" s="125"/>
      <c r="F182" s="125"/>
      <c r="G182" s="34"/>
      <c r="H182" s="126"/>
      <c r="I182" s="127">
        <v>2867.7579365079364</v>
      </c>
      <c r="J182" s="128"/>
      <c r="K182" s="128"/>
      <c r="L182" s="128"/>
      <c r="M182" s="2">
        <v>504</v>
      </c>
    </row>
    <row r="183" spans="8:13" ht="12.75">
      <c r="H183" s="5">
        <v>0</v>
      </c>
      <c r="I183" s="20">
        <v>0</v>
      </c>
      <c r="M183" s="2">
        <v>504</v>
      </c>
    </row>
    <row r="184" spans="1:13" ht="12.75">
      <c r="A184" s="9"/>
      <c r="B184" s="493">
        <v>192000</v>
      </c>
      <c r="C184" s="9" t="s">
        <v>11</v>
      </c>
      <c r="D184" s="9"/>
      <c r="E184" s="9"/>
      <c r="F184" s="16"/>
      <c r="G184" s="16"/>
      <c r="H184" s="42">
        <v>0</v>
      </c>
      <c r="I184" s="43">
        <v>10</v>
      </c>
      <c r="J184" s="44"/>
      <c r="K184" s="44"/>
      <c r="L184" s="44"/>
      <c r="M184" s="2">
        <v>504</v>
      </c>
    </row>
    <row r="185" spans="2:13" ht="12.75">
      <c r="B185" s="490"/>
      <c r="H185" s="5">
        <v>0</v>
      </c>
      <c r="I185" s="20">
        <v>10</v>
      </c>
      <c r="M185" s="2">
        <v>504</v>
      </c>
    </row>
    <row r="186" spans="1:13" s="44" customFormat="1" ht="12.75">
      <c r="A186" s="75"/>
      <c r="B186" s="495">
        <v>1500</v>
      </c>
      <c r="C186" s="75" t="s">
        <v>796</v>
      </c>
      <c r="D186" s="75"/>
      <c r="E186" s="75"/>
      <c r="F186" s="78"/>
      <c r="G186" s="78"/>
      <c r="H186" s="76">
        <v>0</v>
      </c>
      <c r="I186" s="79">
        <v>2.9761904761904763</v>
      </c>
      <c r="J186" s="80"/>
      <c r="K186" s="80"/>
      <c r="L186" s="80"/>
      <c r="M186" s="2">
        <v>504</v>
      </c>
    </row>
    <row r="187" spans="3:13" ht="12.75">
      <c r="C187" s="10"/>
      <c r="D187" s="10"/>
      <c r="H187" s="5">
        <v>0</v>
      </c>
      <c r="I187" s="20">
        <v>0</v>
      </c>
      <c r="M187" s="2">
        <v>504</v>
      </c>
    </row>
    <row r="188" spans="1:13" s="44" customFormat="1" ht="12.75">
      <c r="A188" s="75"/>
      <c r="B188" s="495">
        <v>72600</v>
      </c>
      <c r="C188" s="75"/>
      <c r="D188" s="75"/>
      <c r="E188" s="75" t="s">
        <v>52</v>
      </c>
      <c r="F188" s="78"/>
      <c r="G188" s="78"/>
      <c r="H188" s="76">
        <v>0</v>
      </c>
      <c r="I188" s="79">
        <v>144.04761904761904</v>
      </c>
      <c r="J188" s="80"/>
      <c r="K188" s="80"/>
      <c r="L188" s="80"/>
      <c r="M188" s="2">
        <v>504</v>
      </c>
    </row>
    <row r="189" spans="8:13" ht="12.75">
      <c r="H189" s="5">
        <v>0</v>
      </c>
      <c r="I189" s="20">
        <v>0</v>
      </c>
      <c r="M189" s="2">
        <v>504</v>
      </c>
    </row>
    <row r="190" spans="8:13" ht="12.75">
      <c r="H190" s="5">
        <v>0</v>
      </c>
      <c r="I190" s="20">
        <v>0</v>
      </c>
      <c r="M190" s="2">
        <v>504</v>
      </c>
    </row>
    <row r="191" spans="8:13" ht="12.75">
      <c r="H191" s="5">
        <v>0</v>
      </c>
      <c r="I191" s="20">
        <v>0</v>
      </c>
      <c r="M191" s="2">
        <v>504</v>
      </c>
    </row>
    <row r="192" spans="1:13" s="97" customFormat="1" ht="12.75">
      <c r="A192" s="1"/>
      <c r="B192" s="5"/>
      <c r="C192" s="1"/>
      <c r="D192" s="1"/>
      <c r="E192" s="1"/>
      <c r="F192" s="25"/>
      <c r="G192" s="25"/>
      <c r="H192" s="5">
        <v>0</v>
      </c>
      <c r="I192" s="20">
        <v>0</v>
      </c>
      <c r="J192"/>
      <c r="K192"/>
      <c r="L192"/>
      <c r="M192" s="2">
        <v>504</v>
      </c>
    </row>
    <row r="193" spans="1:13" s="44" customFormat="1" ht="12.75">
      <c r="A193" s="75"/>
      <c r="B193" s="480">
        <v>380000</v>
      </c>
      <c r="C193" s="83" t="s">
        <v>801</v>
      </c>
      <c r="D193" s="75"/>
      <c r="E193" s="75"/>
      <c r="F193" s="78"/>
      <c r="G193" s="78"/>
      <c r="H193" s="76"/>
      <c r="I193" s="79">
        <v>753.968253968254</v>
      </c>
      <c r="J193" s="80"/>
      <c r="K193" s="80"/>
      <c r="L193" s="80"/>
      <c r="M193" s="2">
        <v>504</v>
      </c>
    </row>
    <row r="194" spans="1:13" s="49" customFormat="1" ht="12.75">
      <c r="A194" s="154"/>
      <c r="B194" s="500" t="s">
        <v>1146</v>
      </c>
      <c r="C194" s="154"/>
      <c r="D194" s="154"/>
      <c r="E194" s="154"/>
      <c r="F194" s="156"/>
      <c r="G194" s="447"/>
      <c r="H194" s="88"/>
      <c r="I194" s="448"/>
      <c r="J194" s="449"/>
      <c r="K194" s="449"/>
      <c r="L194" s="449"/>
      <c r="M194" s="2">
        <v>504</v>
      </c>
    </row>
    <row r="195" spans="2:13" ht="12.75">
      <c r="B195" s="451"/>
      <c r="H195" s="5">
        <v>0</v>
      </c>
      <c r="I195" s="20">
        <v>0</v>
      </c>
      <c r="M195" s="2">
        <v>504</v>
      </c>
    </row>
    <row r="196" spans="1:13" s="44" customFormat="1" ht="12.75">
      <c r="A196" s="75"/>
      <c r="B196" s="521">
        <v>20000</v>
      </c>
      <c r="C196" s="75"/>
      <c r="D196" s="75"/>
      <c r="E196" s="446" t="s">
        <v>802</v>
      </c>
      <c r="F196" s="78"/>
      <c r="G196" s="78"/>
      <c r="H196" s="76"/>
      <c r="I196" s="79">
        <v>39.682539682539684</v>
      </c>
      <c r="J196" s="80"/>
      <c r="K196" s="80"/>
      <c r="L196" s="80"/>
      <c r="M196" s="2">
        <v>504</v>
      </c>
    </row>
    <row r="197" spans="2:13" ht="12.75">
      <c r="B197" s="451"/>
      <c r="H197" s="5">
        <v>0</v>
      </c>
      <c r="I197" s="20">
        <v>0</v>
      </c>
      <c r="M197" s="2">
        <v>504</v>
      </c>
    </row>
    <row r="198" spans="1:13" s="44" customFormat="1" ht="12.75">
      <c r="A198" s="75"/>
      <c r="B198" s="521">
        <v>175000</v>
      </c>
      <c r="C198" s="75"/>
      <c r="D198" s="75"/>
      <c r="E198" s="446" t="s">
        <v>805</v>
      </c>
      <c r="F198" s="78"/>
      <c r="G198" s="78"/>
      <c r="H198" s="76"/>
      <c r="I198" s="79">
        <v>347.22222222222223</v>
      </c>
      <c r="J198" s="80"/>
      <c r="K198" s="80"/>
      <c r="L198" s="80"/>
      <c r="M198" s="2">
        <v>504</v>
      </c>
    </row>
    <row r="199" spans="2:13" ht="12.75">
      <c r="B199" s="451"/>
      <c r="H199" s="5">
        <v>0</v>
      </c>
      <c r="I199" s="20">
        <v>0</v>
      </c>
      <c r="M199" s="2">
        <v>504</v>
      </c>
    </row>
    <row r="200" spans="1:13" s="44" customFormat="1" ht="12.75">
      <c r="A200" s="75"/>
      <c r="B200" s="521">
        <v>10000</v>
      </c>
      <c r="C200" s="75"/>
      <c r="D200" s="75"/>
      <c r="E200" s="446" t="s">
        <v>1218</v>
      </c>
      <c r="F200" s="78"/>
      <c r="G200" s="78"/>
      <c r="H200" s="76"/>
      <c r="I200" s="79">
        <v>19.841269841269842</v>
      </c>
      <c r="J200" s="80"/>
      <c r="K200" s="80"/>
      <c r="L200" s="80"/>
      <c r="M200" s="2">
        <v>504</v>
      </c>
    </row>
    <row r="201" spans="2:13" ht="12.75">
      <c r="B201" s="451"/>
      <c r="H201" s="5">
        <v>0</v>
      </c>
      <c r="I201" s="20">
        <v>0</v>
      </c>
      <c r="M201" s="2">
        <v>504</v>
      </c>
    </row>
    <row r="202" spans="1:13" s="44" customFormat="1" ht="12.75">
      <c r="A202" s="75"/>
      <c r="B202" s="521">
        <v>10000</v>
      </c>
      <c r="C202" s="75"/>
      <c r="D202" s="75"/>
      <c r="E202" s="446" t="s">
        <v>817</v>
      </c>
      <c r="F202" s="78"/>
      <c r="G202" s="78"/>
      <c r="H202" s="76"/>
      <c r="I202" s="79">
        <v>19.841269841269842</v>
      </c>
      <c r="J202" s="80"/>
      <c r="K202" s="80"/>
      <c r="L202" s="80"/>
      <c r="M202" s="2">
        <v>504</v>
      </c>
    </row>
    <row r="203" spans="2:13" ht="12.75">
      <c r="B203" s="502"/>
      <c r="H203" s="5">
        <v>0</v>
      </c>
      <c r="I203" s="20">
        <v>0</v>
      </c>
      <c r="M203" s="2">
        <v>504</v>
      </c>
    </row>
    <row r="204" spans="1:13" s="44" customFormat="1" ht="12.75">
      <c r="A204" s="75"/>
      <c r="B204" s="521">
        <v>30000</v>
      </c>
      <c r="C204" s="75"/>
      <c r="D204" s="75"/>
      <c r="E204" s="446" t="s">
        <v>818</v>
      </c>
      <c r="F204" s="78"/>
      <c r="G204" s="78"/>
      <c r="H204" s="76"/>
      <c r="I204" s="79">
        <v>59.523809523809526</v>
      </c>
      <c r="J204" s="80"/>
      <c r="K204" s="80"/>
      <c r="L204" s="80"/>
      <c r="M204" s="2">
        <v>504</v>
      </c>
    </row>
    <row r="205" spans="2:13" ht="12.75">
      <c r="B205" s="451"/>
      <c r="H205" s="5">
        <v>0</v>
      </c>
      <c r="I205" s="20">
        <v>0</v>
      </c>
      <c r="M205" s="2">
        <v>504</v>
      </c>
    </row>
    <row r="206" spans="1:13" s="44" customFormat="1" ht="12.75">
      <c r="A206" s="75"/>
      <c r="B206" s="521">
        <v>30000</v>
      </c>
      <c r="C206" s="75"/>
      <c r="D206" s="75"/>
      <c r="E206" s="446" t="s">
        <v>1219</v>
      </c>
      <c r="F206" s="78"/>
      <c r="G206" s="78"/>
      <c r="H206" s="76"/>
      <c r="I206" s="79">
        <v>59.523809523809526</v>
      </c>
      <c r="J206" s="80"/>
      <c r="K206" s="80"/>
      <c r="L206" s="80"/>
      <c r="M206" s="2">
        <v>504</v>
      </c>
    </row>
    <row r="207" spans="2:13" ht="12.75">
      <c r="B207" s="451"/>
      <c r="H207" s="5">
        <v>0</v>
      </c>
      <c r="I207" s="20">
        <v>0</v>
      </c>
      <c r="M207" s="2">
        <v>504</v>
      </c>
    </row>
    <row r="208" spans="1:13" s="44" customFormat="1" ht="12.75">
      <c r="A208" s="75"/>
      <c r="B208" s="521">
        <v>30000</v>
      </c>
      <c r="C208" s="75"/>
      <c r="D208" s="75"/>
      <c r="E208" s="446" t="s">
        <v>1274</v>
      </c>
      <c r="F208" s="78"/>
      <c r="G208" s="78"/>
      <c r="H208" s="76"/>
      <c r="I208" s="79">
        <v>59.523809523809526</v>
      </c>
      <c r="J208" s="80"/>
      <c r="K208" s="80"/>
      <c r="L208" s="80"/>
      <c r="M208" s="2">
        <v>504</v>
      </c>
    </row>
    <row r="209" spans="2:13" ht="12.75">
      <c r="B209" s="451"/>
      <c r="H209" s="5">
        <v>0</v>
      </c>
      <c r="I209" s="20">
        <v>0</v>
      </c>
      <c r="M209" s="2">
        <v>504</v>
      </c>
    </row>
    <row r="210" spans="1:13" s="44" customFormat="1" ht="12.75">
      <c r="A210" s="75"/>
      <c r="B210" s="521">
        <v>50000</v>
      </c>
      <c r="C210" s="75"/>
      <c r="D210" s="75"/>
      <c r="E210" s="446" t="s">
        <v>819</v>
      </c>
      <c r="F210" s="78"/>
      <c r="G210" s="78"/>
      <c r="H210" s="76"/>
      <c r="I210" s="79">
        <v>99.2063492063492</v>
      </c>
      <c r="J210" s="80"/>
      <c r="K210" s="80"/>
      <c r="L210" s="80"/>
      <c r="M210" s="2">
        <v>504</v>
      </c>
    </row>
    <row r="211" spans="2:13" ht="12.75">
      <c r="B211" s="451"/>
      <c r="H211" s="5">
        <v>0</v>
      </c>
      <c r="I211" s="20">
        <v>0</v>
      </c>
      <c r="M211" s="2">
        <v>504</v>
      </c>
    </row>
    <row r="212" spans="1:13" s="80" customFormat="1" ht="12.75">
      <c r="A212" s="65"/>
      <c r="B212" s="481">
        <v>25000</v>
      </c>
      <c r="C212" s="65" t="s">
        <v>719</v>
      </c>
      <c r="D212" s="65"/>
      <c r="E212" s="65"/>
      <c r="F212" s="115"/>
      <c r="G212" s="115"/>
      <c r="H212" s="42">
        <v>0</v>
      </c>
      <c r="I212" s="43">
        <v>49.6031746031746</v>
      </c>
      <c r="J212" s="118"/>
      <c r="K212" s="118"/>
      <c r="L212" s="118"/>
      <c r="M212" s="68">
        <v>504</v>
      </c>
    </row>
    <row r="213" spans="1:13" s="80" customFormat="1" ht="12.75">
      <c r="A213" s="48"/>
      <c r="B213" s="52"/>
      <c r="C213" s="46"/>
      <c r="D213" s="48"/>
      <c r="E213" s="48"/>
      <c r="F213" s="47"/>
      <c r="G213" s="47"/>
      <c r="H213" s="5">
        <v>0</v>
      </c>
      <c r="I213" s="20">
        <v>0</v>
      </c>
      <c r="J213" s="49"/>
      <c r="K213" s="49"/>
      <c r="L213" s="49"/>
      <c r="M213" s="2">
        <v>504</v>
      </c>
    </row>
    <row r="214" spans="1:13" s="44" customFormat="1" ht="12.75">
      <c r="A214" s="75"/>
      <c r="B214" s="494">
        <v>44185</v>
      </c>
      <c r="C214" s="75"/>
      <c r="D214" s="75"/>
      <c r="E214" s="75" t="s">
        <v>339</v>
      </c>
      <c r="F214" s="78"/>
      <c r="G214" s="78"/>
      <c r="H214" s="76">
        <v>0</v>
      </c>
      <c r="I214" s="79">
        <v>87.6686507936508</v>
      </c>
      <c r="J214" s="80"/>
      <c r="K214" s="80"/>
      <c r="L214" s="80"/>
      <c r="M214" s="2">
        <v>504</v>
      </c>
    </row>
    <row r="215" spans="2:13" ht="12.75">
      <c r="B215" s="490"/>
      <c r="H215" s="5">
        <v>0</v>
      </c>
      <c r="I215" s="20">
        <v>0</v>
      </c>
      <c r="M215" s="2">
        <v>504</v>
      </c>
    </row>
    <row r="216" spans="1:13" s="44" customFormat="1" ht="12.75">
      <c r="A216" s="75"/>
      <c r="B216" s="494">
        <v>37000</v>
      </c>
      <c r="C216" s="75"/>
      <c r="D216" s="75"/>
      <c r="E216" s="75" t="s">
        <v>834</v>
      </c>
      <c r="F216" s="78"/>
      <c r="G216" s="78"/>
      <c r="H216" s="76">
        <v>0</v>
      </c>
      <c r="I216" s="79">
        <v>73.41269841269842</v>
      </c>
      <c r="J216" s="80"/>
      <c r="K216" s="80"/>
      <c r="L216" s="80"/>
      <c r="M216" s="2">
        <v>504</v>
      </c>
    </row>
    <row r="217" spans="8:13" ht="12.75">
      <c r="H217" s="5">
        <v>0</v>
      </c>
      <c r="I217" s="20">
        <v>0</v>
      </c>
      <c r="M217" s="2">
        <v>504</v>
      </c>
    </row>
    <row r="218" spans="1:13" s="44" customFormat="1" ht="12.75">
      <c r="A218" s="9"/>
      <c r="B218" s="498">
        <v>718065</v>
      </c>
      <c r="C218" s="9" t="s">
        <v>484</v>
      </c>
      <c r="D218" s="9"/>
      <c r="E218" s="9"/>
      <c r="F218" s="16"/>
      <c r="G218" s="16"/>
      <c r="H218" s="42">
        <v>0</v>
      </c>
      <c r="I218" s="43">
        <v>1424.732142857143</v>
      </c>
      <c r="M218" s="2">
        <v>504</v>
      </c>
    </row>
    <row r="219" spans="8:13" ht="12.75">
      <c r="H219" s="5">
        <v>0</v>
      </c>
      <c r="I219" s="20">
        <v>0</v>
      </c>
      <c r="M219" s="2">
        <v>504</v>
      </c>
    </row>
    <row r="220" spans="8:13" ht="12.75">
      <c r="H220" s="5">
        <v>0</v>
      </c>
      <c r="I220" s="20">
        <v>0</v>
      </c>
      <c r="M220" s="2">
        <v>504</v>
      </c>
    </row>
    <row r="221" spans="8:13" ht="12.75">
      <c r="H221" s="5">
        <v>0</v>
      </c>
      <c r="I221" s="20">
        <v>0</v>
      </c>
      <c r="M221" s="2">
        <v>504</v>
      </c>
    </row>
    <row r="222" spans="8:13" ht="12.75">
      <c r="H222" s="5">
        <v>0</v>
      </c>
      <c r="I222" s="20">
        <v>0</v>
      </c>
      <c r="M222" s="2">
        <v>504</v>
      </c>
    </row>
    <row r="223" spans="1:13" ht="13.5" thickBot="1">
      <c r="A223" s="32"/>
      <c r="B223" s="109">
        <v>1469262.7</v>
      </c>
      <c r="C223" s="32"/>
      <c r="D223" s="124" t="s">
        <v>862</v>
      </c>
      <c r="E223" s="125"/>
      <c r="F223" s="125"/>
      <c r="G223" s="151"/>
      <c r="H223" s="126"/>
      <c r="I223" s="127">
        <v>2915.2037698412696</v>
      </c>
      <c r="J223" s="128"/>
      <c r="K223" s="128"/>
      <c r="L223" s="128"/>
      <c r="M223" s="2">
        <v>504</v>
      </c>
    </row>
    <row r="224" spans="2:13" ht="12.75">
      <c r="B224" s="74"/>
      <c r="C224" s="46"/>
      <c r="D224" s="28"/>
      <c r="E224" s="46"/>
      <c r="G224" s="39"/>
      <c r="H224" s="5">
        <v>0</v>
      </c>
      <c r="I224" s="20">
        <v>0</v>
      </c>
      <c r="M224" s="2">
        <v>504</v>
      </c>
    </row>
    <row r="225" spans="8:13" ht="12.75">
      <c r="H225" s="5">
        <v>0</v>
      </c>
      <c r="I225" s="20">
        <v>0</v>
      </c>
      <c r="M225" s="2">
        <v>504</v>
      </c>
    </row>
    <row r="226" spans="1:13" s="73" customFormat="1" ht="12.75">
      <c r="A226" s="58"/>
      <c r="B226" s="499">
        <v>130000</v>
      </c>
      <c r="C226" s="58" t="s">
        <v>1149</v>
      </c>
      <c r="D226" s="58"/>
      <c r="E226" s="58" t="s">
        <v>1150</v>
      </c>
      <c r="F226" s="152"/>
      <c r="G226" s="59" t="s">
        <v>1148</v>
      </c>
      <c r="H226" s="42"/>
      <c r="I226" s="43">
        <v>257.93650793650795</v>
      </c>
      <c r="M226" s="2">
        <v>504</v>
      </c>
    </row>
    <row r="227" spans="1:13" s="449" customFormat="1" ht="12.75">
      <c r="A227" s="154"/>
      <c r="B227" s="500" t="s">
        <v>1151</v>
      </c>
      <c r="C227" s="154"/>
      <c r="D227" s="154"/>
      <c r="E227" s="154"/>
      <c r="F227" s="156"/>
      <c r="G227" s="156"/>
      <c r="H227" s="5">
        <v>0</v>
      </c>
      <c r="I227" s="20">
        <v>0</v>
      </c>
      <c r="M227" s="2">
        <v>504</v>
      </c>
    </row>
    <row r="228" spans="2:13" ht="12.75">
      <c r="B228" s="450"/>
      <c r="C228" s="10"/>
      <c r="D228" s="10"/>
      <c r="E228" s="63"/>
      <c r="G228" s="64"/>
      <c r="H228" s="5">
        <v>0</v>
      </c>
      <c r="I228" s="20">
        <v>0</v>
      </c>
      <c r="M228" s="2">
        <v>504</v>
      </c>
    </row>
    <row r="229" spans="1:13" s="44" customFormat="1" ht="12.75">
      <c r="A229" s="9"/>
      <c r="B229" s="481">
        <v>65000</v>
      </c>
      <c r="C229" s="9" t="s">
        <v>11</v>
      </c>
      <c r="D229" s="9"/>
      <c r="E229" s="9"/>
      <c r="F229" s="16"/>
      <c r="G229" s="16"/>
      <c r="H229" s="42">
        <v>0</v>
      </c>
      <c r="I229" s="43">
        <v>128.96825396825398</v>
      </c>
      <c r="M229" s="2">
        <v>504</v>
      </c>
    </row>
    <row r="230" spans="2:13" ht="12.75">
      <c r="B230" s="451"/>
      <c r="D230" s="10"/>
      <c r="H230" s="5">
        <v>0</v>
      </c>
      <c r="I230" s="20">
        <v>0</v>
      </c>
      <c r="M230" s="2">
        <v>504</v>
      </c>
    </row>
    <row r="231" spans="1:13" s="44" customFormat="1" ht="12.75">
      <c r="A231" s="9"/>
      <c r="B231" s="481">
        <v>65000</v>
      </c>
      <c r="C231" s="9" t="s">
        <v>38</v>
      </c>
      <c r="D231" s="9"/>
      <c r="E231" s="9"/>
      <c r="F231" s="16"/>
      <c r="G231" s="16"/>
      <c r="H231" s="42">
        <v>0</v>
      </c>
      <c r="I231" s="43">
        <v>128.96825396825398</v>
      </c>
      <c r="M231" s="2">
        <v>504</v>
      </c>
    </row>
    <row r="232" spans="1:13" s="13" customFormat="1" ht="12.75">
      <c r="A232" s="10"/>
      <c r="B232" s="450"/>
      <c r="C232" s="10"/>
      <c r="D232" s="10"/>
      <c r="E232" s="10"/>
      <c r="F232" s="28"/>
      <c r="G232" s="28"/>
      <c r="H232" s="5">
        <v>0</v>
      </c>
      <c r="I232" s="20">
        <v>0</v>
      </c>
      <c r="M232" s="2">
        <v>504</v>
      </c>
    </row>
    <row r="233" spans="1:13" s="13" customFormat="1" ht="12.75">
      <c r="A233" s="10"/>
      <c r="B233" s="450"/>
      <c r="C233" s="10"/>
      <c r="D233" s="10"/>
      <c r="E233" s="10"/>
      <c r="F233" s="28"/>
      <c r="G233" s="28"/>
      <c r="H233" s="5">
        <v>0</v>
      </c>
      <c r="I233" s="20">
        <v>0</v>
      </c>
      <c r="M233" s="2">
        <v>504</v>
      </c>
    </row>
    <row r="234" spans="1:13" s="73" customFormat="1" ht="12.75">
      <c r="A234" s="58"/>
      <c r="B234" s="499">
        <v>1333262.7</v>
      </c>
      <c r="C234" s="58" t="s">
        <v>1149</v>
      </c>
      <c r="D234" s="58"/>
      <c r="E234" s="58" t="s">
        <v>1155</v>
      </c>
      <c r="F234" s="152"/>
      <c r="G234" s="59" t="s">
        <v>1148</v>
      </c>
      <c r="H234" s="70"/>
      <c r="I234" s="72"/>
      <c r="M234" s="2">
        <v>504</v>
      </c>
    </row>
    <row r="235" spans="1:13" s="449" customFormat="1" ht="12.75">
      <c r="A235" s="154"/>
      <c r="B235" s="500" t="s">
        <v>1156</v>
      </c>
      <c r="C235" s="154"/>
      <c r="D235" s="154"/>
      <c r="E235" s="154"/>
      <c r="F235" s="156"/>
      <c r="G235" s="156"/>
      <c r="H235" s="5">
        <v>0</v>
      </c>
      <c r="I235" s="20">
        <v>0</v>
      </c>
      <c r="M235" s="2">
        <v>504</v>
      </c>
    </row>
    <row r="236" spans="2:13" ht="12.75">
      <c r="B236" s="450"/>
      <c r="C236" s="10"/>
      <c r="D236" s="10"/>
      <c r="E236" s="63"/>
      <c r="G236" s="64"/>
      <c r="H236" s="5">
        <v>0</v>
      </c>
      <c r="I236" s="20">
        <v>0</v>
      </c>
      <c r="M236" s="2">
        <v>504</v>
      </c>
    </row>
    <row r="237" spans="1:13" s="44" customFormat="1" ht="12.75">
      <c r="A237" s="9"/>
      <c r="B237" s="481">
        <v>15523</v>
      </c>
      <c r="C237" s="9" t="s">
        <v>1159</v>
      </c>
      <c r="D237" s="9"/>
      <c r="E237" s="9" t="s">
        <v>1155</v>
      </c>
      <c r="F237" s="16"/>
      <c r="G237" s="16"/>
      <c r="H237" s="42">
        <v>0</v>
      </c>
      <c r="I237" s="43">
        <v>30.799603174603174</v>
      </c>
      <c r="M237" s="2">
        <v>504</v>
      </c>
    </row>
    <row r="238" spans="2:13" ht="12.75">
      <c r="B238" s="451"/>
      <c r="D238" s="10"/>
      <c r="H238" s="5">
        <v>0</v>
      </c>
      <c r="I238" s="20">
        <v>0</v>
      </c>
      <c r="M238" s="2">
        <v>504</v>
      </c>
    </row>
    <row r="239" spans="1:13" s="44" customFormat="1" ht="12.75">
      <c r="A239" s="9"/>
      <c r="B239" s="481">
        <v>401552</v>
      </c>
      <c r="C239" s="9" t="s">
        <v>38</v>
      </c>
      <c r="D239" s="9"/>
      <c r="E239" s="9" t="s">
        <v>1155</v>
      </c>
      <c r="F239" s="16"/>
      <c r="G239" s="16"/>
      <c r="H239" s="42">
        <v>0</v>
      </c>
      <c r="I239" s="43">
        <v>796.7301587301587</v>
      </c>
      <c r="M239" s="2">
        <v>504</v>
      </c>
    </row>
    <row r="240" spans="2:13" ht="12.75">
      <c r="B240" s="451"/>
      <c r="D240" s="10"/>
      <c r="H240" s="5">
        <v>0</v>
      </c>
      <c r="I240" s="20">
        <v>0</v>
      </c>
      <c r="M240" s="2">
        <v>504</v>
      </c>
    </row>
    <row r="241" spans="1:13" s="44" customFormat="1" ht="12.75">
      <c r="A241" s="9"/>
      <c r="B241" s="481">
        <v>664894.7</v>
      </c>
      <c r="C241" s="9" t="s">
        <v>1166</v>
      </c>
      <c r="D241" s="9"/>
      <c r="E241" s="9" t="s">
        <v>1155</v>
      </c>
      <c r="F241" s="16"/>
      <c r="G241" s="16"/>
      <c r="H241" s="42">
        <v>0</v>
      </c>
      <c r="I241" s="43">
        <v>1319.2355158730159</v>
      </c>
      <c r="M241" s="2">
        <v>504</v>
      </c>
    </row>
    <row r="242" spans="2:13" ht="12.75">
      <c r="B242" s="451"/>
      <c r="D242" s="10"/>
      <c r="H242" s="5">
        <v>0</v>
      </c>
      <c r="I242" s="20">
        <v>0</v>
      </c>
      <c r="M242" s="2">
        <v>504</v>
      </c>
    </row>
    <row r="243" spans="1:13" s="44" customFormat="1" ht="12.75">
      <c r="A243" s="9"/>
      <c r="B243" s="481">
        <v>251293</v>
      </c>
      <c r="C243" s="9" t="s">
        <v>1203</v>
      </c>
      <c r="D243" s="9"/>
      <c r="E243" s="9" t="s">
        <v>1155</v>
      </c>
      <c r="F243" s="16"/>
      <c r="G243" s="16"/>
      <c r="H243" s="42">
        <v>0</v>
      </c>
      <c r="I243" s="43">
        <v>498.59722222222223</v>
      </c>
      <c r="M243" s="2">
        <v>504</v>
      </c>
    </row>
    <row r="244" spans="1:13" s="13" customFormat="1" ht="12.75">
      <c r="A244" s="10"/>
      <c r="B244" s="450"/>
      <c r="C244" s="10"/>
      <c r="D244" s="10"/>
      <c r="E244" s="10"/>
      <c r="F244" s="28"/>
      <c r="G244" s="28"/>
      <c r="H244" s="5">
        <v>0</v>
      </c>
      <c r="I244" s="20">
        <v>0</v>
      </c>
      <c r="M244" s="2">
        <v>504</v>
      </c>
    </row>
    <row r="245" spans="1:13" s="13" customFormat="1" ht="12.75">
      <c r="A245" s="10"/>
      <c r="B245" s="450"/>
      <c r="C245" s="10"/>
      <c r="D245" s="10"/>
      <c r="E245" s="10"/>
      <c r="F245" s="28"/>
      <c r="G245" s="28"/>
      <c r="H245" s="5">
        <v>0</v>
      </c>
      <c r="I245" s="20">
        <v>0</v>
      </c>
      <c r="M245" s="2">
        <v>504</v>
      </c>
    </row>
    <row r="246" spans="1:13" s="44" customFormat="1" ht="12.75">
      <c r="A246" s="58"/>
      <c r="B246" s="499">
        <v>6000</v>
      </c>
      <c r="C246" s="58"/>
      <c r="D246" s="59"/>
      <c r="E246" s="58" t="s">
        <v>865</v>
      </c>
      <c r="F246" s="152"/>
      <c r="G246" s="59" t="s">
        <v>1216</v>
      </c>
      <c r="H246" s="42"/>
      <c r="I246" s="43">
        <v>11.904761904761905</v>
      </c>
      <c r="J246" s="73"/>
      <c r="K246" s="73"/>
      <c r="L246" s="73"/>
      <c r="M246" s="2">
        <v>504</v>
      </c>
    </row>
    <row r="247" spans="2:13" ht="12.75">
      <c r="B247" s="451"/>
      <c r="H247" s="5">
        <v>0</v>
      </c>
      <c r="I247" s="20">
        <v>0</v>
      </c>
      <c r="M247" s="2">
        <v>504</v>
      </c>
    </row>
    <row r="248" spans="1:13" ht="12.75">
      <c r="A248" s="9"/>
      <c r="B248" s="481">
        <v>6000</v>
      </c>
      <c r="C248" s="9" t="s">
        <v>863</v>
      </c>
      <c r="D248" s="9"/>
      <c r="E248" s="9" t="s">
        <v>865</v>
      </c>
      <c r="F248" s="16"/>
      <c r="G248" s="16"/>
      <c r="H248" s="42">
        <v>0</v>
      </c>
      <c r="I248" s="43">
        <v>11.904761904761905</v>
      </c>
      <c r="J248" s="44"/>
      <c r="K248" s="44"/>
      <c r="L248" s="44"/>
      <c r="M248" s="2">
        <v>504</v>
      </c>
    </row>
    <row r="249" spans="8:13" ht="12.75">
      <c r="H249" s="5">
        <v>0</v>
      </c>
      <c r="I249" s="20">
        <v>0</v>
      </c>
      <c r="M249" s="2">
        <v>504</v>
      </c>
    </row>
    <row r="250" spans="8:13" ht="12.75">
      <c r="H250" s="5">
        <v>0</v>
      </c>
      <c r="I250" s="20">
        <v>0</v>
      </c>
      <c r="M250" s="2">
        <v>504</v>
      </c>
    </row>
    <row r="251" spans="8:13" ht="12.75">
      <c r="H251" s="5">
        <v>0</v>
      </c>
      <c r="I251" s="20">
        <v>0</v>
      </c>
      <c r="M251" s="2">
        <v>504</v>
      </c>
    </row>
    <row r="252" spans="1:13" s="49" customFormat="1" ht="12.75">
      <c r="A252" s="1"/>
      <c r="B252" s="5"/>
      <c r="C252" s="1"/>
      <c r="D252" s="1"/>
      <c r="E252" s="1"/>
      <c r="F252" s="25"/>
      <c r="G252" s="25"/>
      <c r="H252" s="5">
        <v>0</v>
      </c>
      <c r="I252" s="20">
        <v>0</v>
      </c>
      <c r="J252"/>
      <c r="K252"/>
      <c r="L252"/>
      <c r="M252" s="2">
        <v>504</v>
      </c>
    </row>
    <row r="253" spans="1:13" ht="13.5" thickBot="1">
      <c r="A253" s="32"/>
      <c r="B253" s="501">
        <v>997150</v>
      </c>
      <c r="C253" s="32"/>
      <c r="D253" s="31" t="s">
        <v>341</v>
      </c>
      <c r="E253" s="125"/>
      <c r="F253" s="125"/>
      <c r="G253" s="34"/>
      <c r="H253" s="126"/>
      <c r="I253" s="127">
        <v>1978.4722222222222</v>
      </c>
      <c r="J253" s="128"/>
      <c r="K253" s="128"/>
      <c r="L253" s="128"/>
      <c r="M253" s="2">
        <v>504</v>
      </c>
    </row>
    <row r="254" spans="2:13" ht="12.75">
      <c r="B254" s="451"/>
      <c r="H254" s="5">
        <v>0</v>
      </c>
      <c r="I254" s="20">
        <v>0</v>
      </c>
      <c r="M254" s="2">
        <v>504</v>
      </c>
    </row>
    <row r="255" spans="1:13" ht="12.75" hidden="1">
      <c r="A255" s="56"/>
      <c r="B255" s="481">
        <v>163000</v>
      </c>
      <c r="C255" s="56"/>
      <c r="D255" s="56"/>
      <c r="E255" s="56"/>
      <c r="F255" s="153"/>
      <c r="G255" s="153"/>
      <c r="H255" s="5">
        <v>-326000</v>
      </c>
      <c r="I255" s="20">
        <v>323.41269841269843</v>
      </c>
      <c r="J255" s="62"/>
      <c r="K255" s="62"/>
      <c r="L255" s="62"/>
      <c r="M255" s="2">
        <v>504</v>
      </c>
    </row>
    <row r="256" spans="2:13" ht="12.75" hidden="1">
      <c r="B256" s="451"/>
      <c r="H256" s="5">
        <v>-326000</v>
      </c>
      <c r="I256" s="20">
        <v>0</v>
      </c>
      <c r="M256" s="2">
        <v>504</v>
      </c>
    </row>
    <row r="257" spans="2:13" ht="12.75" hidden="1">
      <c r="B257" s="451"/>
      <c r="H257" s="5">
        <v>-326000</v>
      </c>
      <c r="I257" s="20">
        <v>0</v>
      </c>
      <c r="M257" s="2">
        <v>504</v>
      </c>
    </row>
    <row r="258" spans="2:13" ht="12.75" hidden="1">
      <c r="B258" s="451"/>
      <c r="H258" s="5">
        <v>-326000</v>
      </c>
      <c r="I258" s="20">
        <v>0</v>
      </c>
      <c r="M258" s="2">
        <v>504</v>
      </c>
    </row>
    <row r="259" spans="2:13" ht="12.75" hidden="1">
      <c r="B259" s="451"/>
      <c r="H259" s="5">
        <v>-326000</v>
      </c>
      <c r="I259" s="20">
        <v>0</v>
      </c>
      <c r="M259" s="2">
        <v>504</v>
      </c>
    </row>
    <row r="260" spans="2:13" ht="12.75" hidden="1">
      <c r="B260" s="451"/>
      <c r="H260" s="5">
        <v>-326000</v>
      </c>
      <c r="I260" s="20">
        <v>0</v>
      </c>
      <c r="M260" s="2">
        <v>504</v>
      </c>
    </row>
    <row r="261" spans="2:13" ht="12.75" hidden="1">
      <c r="B261" s="451"/>
      <c r="H261" s="5">
        <v>-326000</v>
      </c>
      <c r="I261" s="20">
        <v>0</v>
      </c>
      <c r="M261" s="2">
        <v>504</v>
      </c>
    </row>
    <row r="262" spans="2:13" ht="12.75" hidden="1">
      <c r="B262" s="451"/>
      <c r="H262" s="5">
        <v>-326000</v>
      </c>
      <c r="I262" s="20">
        <v>0</v>
      </c>
      <c r="M262" s="2">
        <v>504</v>
      </c>
    </row>
    <row r="263" spans="2:13" ht="12.75" hidden="1">
      <c r="B263" s="451"/>
      <c r="H263" s="5">
        <v>-326000</v>
      </c>
      <c r="I263" s="20">
        <v>0</v>
      </c>
      <c r="M263" s="2">
        <v>504</v>
      </c>
    </row>
    <row r="264" spans="2:13" ht="12.75" hidden="1">
      <c r="B264" s="451"/>
      <c r="H264" s="5">
        <v>-326000</v>
      </c>
      <c r="I264" s="20">
        <v>0</v>
      </c>
      <c r="M264" s="2">
        <v>504</v>
      </c>
    </row>
    <row r="265" spans="2:13" ht="12.75" hidden="1">
      <c r="B265" s="451"/>
      <c r="H265" s="5">
        <v>-326000</v>
      </c>
      <c r="I265" s="20">
        <v>0</v>
      </c>
      <c r="M265" s="2">
        <v>504</v>
      </c>
    </row>
    <row r="266" spans="2:13" ht="12.75" hidden="1">
      <c r="B266" s="451"/>
      <c r="H266" s="5">
        <v>-326000</v>
      </c>
      <c r="I266" s="20">
        <v>0</v>
      </c>
      <c r="M266" s="2">
        <v>504</v>
      </c>
    </row>
    <row r="267" spans="2:13" ht="12.75" hidden="1">
      <c r="B267" s="451"/>
      <c r="H267" s="5">
        <v>-326000</v>
      </c>
      <c r="I267" s="20">
        <v>0</v>
      </c>
      <c r="M267" s="2">
        <v>504</v>
      </c>
    </row>
    <row r="268" spans="2:13" ht="12.75" hidden="1">
      <c r="B268" s="451"/>
      <c r="H268" s="5">
        <v>-326000</v>
      </c>
      <c r="I268" s="20">
        <v>0</v>
      </c>
      <c r="M268" s="2">
        <v>504</v>
      </c>
    </row>
    <row r="269" spans="2:13" ht="12.75" hidden="1">
      <c r="B269" s="451"/>
      <c r="H269" s="5">
        <v>-326000</v>
      </c>
      <c r="I269" s="20">
        <v>0</v>
      </c>
      <c r="M269" s="2">
        <v>504</v>
      </c>
    </row>
    <row r="270" spans="2:13" ht="12.75" hidden="1">
      <c r="B270" s="451"/>
      <c r="H270" s="5">
        <v>-326000</v>
      </c>
      <c r="I270" s="20">
        <v>0</v>
      </c>
      <c r="M270" s="2">
        <v>504</v>
      </c>
    </row>
    <row r="271" spans="2:13" ht="12.75" hidden="1">
      <c r="B271" s="451"/>
      <c r="H271" s="5">
        <v>-326000</v>
      </c>
      <c r="I271" s="20">
        <v>0</v>
      </c>
      <c r="M271" s="2">
        <v>504</v>
      </c>
    </row>
    <row r="272" spans="2:13" ht="12.75" hidden="1">
      <c r="B272" s="451"/>
      <c r="H272" s="5">
        <v>-326000</v>
      </c>
      <c r="I272" s="20">
        <v>0</v>
      </c>
      <c r="M272" s="2">
        <v>504</v>
      </c>
    </row>
    <row r="273" spans="2:13" ht="12.75" hidden="1">
      <c r="B273" s="451"/>
      <c r="H273" s="5">
        <v>-326000</v>
      </c>
      <c r="I273" s="20">
        <v>0</v>
      </c>
      <c r="M273" s="2">
        <v>504</v>
      </c>
    </row>
    <row r="274" spans="2:13" ht="12.75" hidden="1">
      <c r="B274" s="451"/>
      <c r="H274" s="5">
        <v>-326000</v>
      </c>
      <c r="I274" s="20">
        <v>0</v>
      </c>
      <c r="M274" s="2">
        <v>504</v>
      </c>
    </row>
    <row r="275" spans="2:13" ht="12.75" hidden="1">
      <c r="B275" s="451"/>
      <c r="H275" s="5">
        <v>-326000</v>
      </c>
      <c r="I275" s="20">
        <v>0</v>
      </c>
      <c r="M275" s="2">
        <v>504</v>
      </c>
    </row>
    <row r="276" spans="2:13" ht="12.75" hidden="1">
      <c r="B276" s="451"/>
      <c r="H276" s="5">
        <v>-326000</v>
      </c>
      <c r="I276" s="20">
        <v>0</v>
      </c>
      <c r="M276" s="2">
        <v>504</v>
      </c>
    </row>
    <row r="277" spans="2:13" ht="12.75" hidden="1">
      <c r="B277" s="451"/>
      <c r="H277" s="5">
        <v>-326000</v>
      </c>
      <c r="I277" s="20">
        <v>0</v>
      </c>
      <c r="M277" s="2">
        <v>504</v>
      </c>
    </row>
    <row r="278" spans="2:13" ht="12.75" hidden="1">
      <c r="B278" s="451"/>
      <c r="H278" s="5">
        <v>-326000</v>
      </c>
      <c r="I278" s="20">
        <v>0</v>
      </c>
      <c r="M278" s="2">
        <v>504</v>
      </c>
    </row>
    <row r="279" spans="2:13" ht="12.75" hidden="1">
      <c r="B279" s="451"/>
      <c r="H279" s="5">
        <v>-326000</v>
      </c>
      <c r="I279" s="20">
        <v>0</v>
      </c>
      <c r="M279" s="2">
        <v>504</v>
      </c>
    </row>
    <row r="280" spans="2:13" ht="12.75" hidden="1">
      <c r="B280" s="451"/>
      <c r="H280" s="5">
        <v>-326000</v>
      </c>
      <c r="I280" s="20">
        <v>0</v>
      </c>
      <c r="M280" s="2">
        <v>504</v>
      </c>
    </row>
    <row r="281" spans="2:13" ht="12.75" hidden="1">
      <c r="B281" s="451"/>
      <c r="H281" s="5">
        <v>-326000</v>
      </c>
      <c r="I281" s="20">
        <v>0</v>
      </c>
      <c r="M281" s="2">
        <v>504</v>
      </c>
    </row>
    <row r="282" spans="2:13" ht="12.75" hidden="1">
      <c r="B282" s="451"/>
      <c r="H282" s="5">
        <v>-326000</v>
      </c>
      <c r="I282" s="20">
        <v>0</v>
      </c>
      <c r="M282" s="2">
        <v>504</v>
      </c>
    </row>
    <row r="283" spans="2:13" ht="12.75" hidden="1">
      <c r="B283" s="451"/>
      <c r="H283" s="5">
        <v>-326000</v>
      </c>
      <c r="I283" s="20">
        <v>0</v>
      </c>
      <c r="M283" s="2">
        <v>504</v>
      </c>
    </row>
    <row r="284" spans="2:13" ht="12.75" hidden="1">
      <c r="B284" s="451"/>
      <c r="H284" s="5">
        <v>-326000</v>
      </c>
      <c r="I284" s="20">
        <v>0</v>
      </c>
      <c r="M284" s="2">
        <v>504</v>
      </c>
    </row>
    <row r="285" spans="2:13" ht="12.75" hidden="1">
      <c r="B285" s="451"/>
      <c r="H285" s="5">
        <v>-326000</v>
      </c>
      <c r="I285" s="20">
        <v>0</v>
      </c>
      <c r="M285" s="2">
        <v>504</v>
      </c>
    </row>
    <row r="286" spans="2:13" ht="12.75" hidden="1">
      <c r="B286" s="451"/>
      <c r="H286" s="5">
        <v>-326000</v>
      </c>
      <c r="I286" s="20">
        <v>0</v>
      </c>
      <c r="M286" s="2">
        <v>504</v>
      </c>
    </row>
    <row r="287" spans="2:13" ht="12.75" hidden="1">
      <c r="B287" s="451"/>
      <c r="H287" s="5">
        <v>-326000</v>
      </c>
      <c r="I287" s="20">
        <v>0</v>
      </c>
      <c r="M287" s="2">
        <v>504</v>
      </c>
    </row>
    <row r="288" spans="2:13" ht="12.75" hidden="1">
      <c r="B288" s="451"/>
      <c r="H288" s="5">
        <v>-326000</v>
      </c>
      <c r="I288" s="20">
        <v>0</v>
      </c>
      <c r="M288" s="2">
        <v>504</v>
      </c>
    </row>
    <row r="289" spans="2:13" ht="12.75" hidden="1">
      <c r="B289" s="451"/>
      <c r="H289" s="5">
        <v>-326000</v>
      </c>
      <c r="I289" s="20">
        <v>0</v>
      </c>
      <c r="M289" s="2">
        <v>504</v>
      </c>
    </row>
    <row r="290" spans="2:13" ht="12.75" hidden="1">
      <c r="B290" s="451"/>
      <c r="H290" s="5">
        <v>-326000</v>
      </c>
      <c r="I290" s="20">
        <v>0</v>
      </c>
      <c r="M290" s="2">
        <v>504</v>
      </c>
    </row>
    <row r="291" spans="2:13" ht="12.75" hidden="1">
      <c r="B291" s="451"/>
      <c r="H291" s="5">
        <v>-326000</v>
      </c>
      <c r="I291" s="20">
        <v>0</v>
      </c>
      <c r="M291" s="2">
        <v>504</v>
      </c>
    </row>
    <row r="292" spans="2:13" ht="12.75" hidden="1">
      <c r="B292" s="451"/>
      <c r="H292" s="5">
        <v>-326000</v>
      </c>
      <c r="I292" s="20">
        <v>0</v>
      </c>
      <c r="M292" s="2">
        <v>504</v>
      </c>
    </row>
    <row r="293" spans="2:13" ht="12.75" hidden="1">
      <c r="B293" s="451"/>
      <c r="H293" s="5">
        <v>-326000</v>
      </c>
      <c r="I293" s="20">
        <v>0</v>
      </c>
      <c r="M293" s="2">
        <v>504</v>
      </c>
    </row>
    <row r="294" spans="2:13" ht="12.75" hidden="1">
      <c r="B294" s="451"/>
      <c r="H294" s="5">
        <v>-326000</v>
      </c>
      <c r="I294" s="20">
        <v>0</v>
      </c>
      <c r="M294" s="2">
        <v>504</v>
      </c>
    </row>
    <row r="295" spans="2:13" ht="12.75" hidden="1">
      <c r="B295" s="451"/>
      <c r="H295" s="5">
        <v>-326000</v>
      </c>
      <c r="I295" s="20">
        <v>0</v>
      </c>
      <c r="M295" s="2">
        <v>504</v>
      </c>
    </row>
    <row r="296" spans="2:13" ht="12.75" hidden="1">
      <c r="B296" s="451"/>
      <c r="H296" s="5">
        <v>-326000</v>
      </c>
      <c r="I296" s="20">
        <v>0</v>
      </c>
      <c r="M296" s="2">
        <v>504</v>
      </c>
    </row>
    <row r="297" spans="2:13" ht="12.75" hidden="1">
      <c r="B297" s="451"/>
      <c r="H297" s="5">
        <v>-326000</v>
      </c>
      <c r="I297" s="20">
        <v>0</v>
      </c>
      <c r="M297" s="2">
        <v>504</v>
      </c>
    </row>
    <row r="298" spans="2:13" ht="12.75" hidden="1">
      <c r="B298" s="451"/>
      <c r="H298" s="5">
        <v>-326000</v>
      </c>
      <c r="I298" s="20">
        <v>0</v>
      </c>
      <c r="M298" s="2">
        <v>504</v>
      </c>
    </row>
    <row r="299" spans="2:13" ht="12.75" hidden="1">
      <c r="B299" s="451"/>
      <c r="H299" s="5">
        <v>-326000</v>
      </c>
      <c r="I299" s="20">
        <v>0</v>
      </c>
      <c r="M299" s="2">
        <v>504</v>
      </c>
    </row>
    <row r="300" spans="2:13" ht="12.75" hidden="1">
      <c r="B300" s="451"/>
      <c r="H300" s="5">
        <v>-326000</v>
      </c>
      <c r="I300" s="20">
        <v>0</v>
      </c>
      <c r="M300" s="2">
        <v>504</v>
      </c>
    </row>
    <row r="301" spans="2:13" ht="12.75" hidden="1">
      <c r="B301" s="451"/>
      <c r="H301" s="5">
        <v>-326000</v>
      </c>
      <c r="I301" s="20">
        <v>0</v>
      </c>
      <c r="M301" s="2">
        <v>504</v>
      </c>
    </row>
    <row r="302" spans="2:13" ht="12.75" hidden="1">
      <c r="B302" s="451"/>
      <c r="H302" s="5">
        <v>-326000</v>
      </c>
      <c r="I302" s="20">
        <v>0</v>
      </c>
      <c r="M302" s="2">
        <v>504</v>
      </c>
    </row>
    <row r="303" spans="2:13" ht="12.75" hidden="1">
      <c r="B303" s="451"/>
      <c r="H303" s="5">
        <v>-326000</v>
      </c>
      <c r="I303" s="20">
        <v>0</v>
      </c>
      <c r="M303" s="2">
        <v>504</v>
      </c>
    </row>
    <row r="304" spans="2:13" ht="12.75" hidden="1">
      <c r="B304" s="451"/>
      <c r="H304" s="5">
        <v>-326000</v>
      </c>
      <c r="I304" s="20">
        <v>0</v>
      </c>
      <c r="M304" s="2">
        <v>504</v>
      </c>
    </row>
    <row r="305" spans="2:13" ht="12.75" hidden="1">
      <c r="B305" s="451"/>
      <c r="H305" s="5">
        <v>-326000</v>
      </c>
      <c r="I305" s="20">
        <v>0</v>
      </c>
      <c r="M305" s="2">
        <v>504</v>
      </c>
    </row>
    <row r="306" spans="2:13" ht="12.75" hidden="1">
      <c r="B306" s="451"/>
      <c r="H306" s="5">
        <v>-326000</v>
      </c>
      <c r="I306" s="20">
        <v>0</v>
      </c>
      <c r="M306" s="2">
        <v>504</v>
      </c>
    </row>
    <row r="307" spans="2:13" ht="12.75" hidden="1">
      <c r="B307" s="451"/>
      <c r="H307" s="5">
        <v>-326000</v>
      </c>
      <c r="I307" s="20">
        <v>0</v>
      </c>
      <c r="M307" s="2">
        <v>504</v>
      </c>
    </row>
    <row r="308" spans="2:13" ht="12.75" hidden="1">
      <c r="B308" s="451"/>
      <c r="H308" s="5">
        <v>-326000</v>
      </c>
      <c r="I308" s="20">
        <v>0</v>
      </c>
      <c r="M308" s="2">
        <v>504</v>
      </c>
    </row>
    <row r="309" spans="2:13" ht="12.75" hidden="1">
      <c r="B309" s="451"/>
      <c r="H309" s="5">
        <v>-326000</v>
      </c>
      <c r="I309" s="20">
        <v>0</v>
      </c>
      <c r="M309" s="2">
        <v>504</v>
      </c>
    </row>
    <row r="310" spans="2:13" ht="12.75" hidden="1">
      <c r="B310" s="451"/>
      <c r="H310" s="5">
        <v>-326000</v>
      </c>
      <c r="I310" s="20">
        <v>0</v>
      </c>
      <c r="M310" s="2">
        <v>504</v>
      </c>
    </row>
    <row r="311" spans="2:13" ht="12.75" hidden="1">
      <c r="B311" s="451"/>
      <c r="H311" s="5">
        <v>-326000</v>
      </c>
      <c r="I311" s="20">
        <v>0</v>
      </c>
      <c r="M311" s="2">
        <v>504</v>
      </c>
    </row>
    <row r="312" spans="2:13" ht="12.75" hidden="1">
      <c r="B312" s="451"/>
      <c r="H312" s="5">
        <v>-326000</v>
      </c>
      <c r="I312" s="20">
        <v>0</v>
      </c>
      <c r="M312" s="2">
        <v>504</v>
      </c>
    </row>
    <row r="313" spans="2:13" ht="12.75" hidden="1">
      <c r="B313" s="451"/>
      <c r="H313" s="5">
        <v>-326000</v>
      </c>
      <c r="I313" s="20">
        <v>0</v>
      </c>
      <c r="M313" s="2">
        <v>504</v>
      </c>
    </row>
    <row r="314" spans="2:13" ht="12.75" hidden="1">
      <c r="B314" s="451"/>
      <c r="H314" s="5">
        <v>-326000</v>
      </c>
      <c r="I314" s="20">
        <v>0</v>
      </c>
      <c r="M314" s="2">
        <v>504</v>
      </c>
    </row>
    <row r="315" spans="2:13" ht="12.75" hidden="1">
      <c r="B315" s="451"/>
      <c r="H315" s="5">
        <v>-326000</v>
      </c>
      <c r="I315" s="20">
        <v>0</v>
      </c>
      <c r="M315" s="2">
        <v>504</v>
      </c>
    </row>
    <row r="316" spans="2:13" ht="12.75" hidden="1">
      <c r="B316" s="451"/>
      <c r="H316" s="5">
        <v>-326000</v>
      </c>
      <c r="I316" s="20">
        <v>0</v>
      </c>
      <c r="M316" s="2">
        <v>504</v>
      </c>
    </row>
    <row r="317" spans="2:13" ht="12.75" hidden="1">
      <c r="B317" s="451"/>
      <c r="H317" s="5">
        <v>-326000</v>
      </c>
      <c r="I317" s="20">
        <v>0</v>
      </c>
      <c r="M317" s="2">
        <v>504</v>
      </c>
    </row>
    <row r="318" spans="2:13" ht="12.75" hidden="1">
      <c r="B318" s="451"/>
      <c r="H318" s="5">
        <v>-326000</v>
      </c>
      <c r="I318" s="20">
        <v>0</v>
      </c>
      <c r="M318" s="2">
        <v>504</v>
      </c>
    </row>
    <row r="319" spans="2:13" ht="12.75" hidden="1">
      <c r="B319" s="451"/>
      <c r="H319" s="5">
        <v>-326000</v>
      </c>
      <c r="I319" s="20">
        <v>0</v>
      </c>
      <c r="M319" s="2">
        <v>504</v>
      </c>
    </row>
    <row r="320" spans="2:13" ht="12.75" hidden="1">
      <c r="B320" s="451"/>
      <c r="H320" s="5">
        <v>-326000</v>
      </c>
      <c r="I320" s="20">
        <v>0</v>
      </c>
      <c r="M320" s="2">
        <v>504</v>
      </c>
    </row>
    <row r="321" spans="2:13" ht="12.75" hidden="1">
      <c r="B321" s="451"/>
      <c r="H321" s="5">
        <v>-326000</v>
      </c>
      <c r="I321" s="20">
        <v>0</v>
      </c>
      <c r="M321" s="2">
        <v>504</v>
      </c>
    </row>
    <row r="322" spans="2:13" ht="12.75" hidden="1">
      <c r="B322" s="451"/>
      <c r="H322" s="5">
        <v>-326000</v>
      </c>
      <c r="I322" s="20">
        <v>0</v>
      </c>
      <c r="M322" s="2">
        <v>504</v>
      </c>
    </row>
    <row r="323" spans="2:13" ht="12.75" hidden="1">
      <c r="B323" s="451"/>
      <c r="H323" s="5">
        <v>-326000</v>
      </c>
      <c r="I323" s="20">
        <v>0</v>
      </c>
      <c r="M323" s="2">
        <v>504</v>
      </c>
    </row>
    <row r="324" spans="2:13" ht="12.75" hidden="1">
      <c r="B324" s="451"/>
      <c r="H324" s="5">
        <v>-326000</v>
      </c>
      <c r="I324" s="20">
        <v>0</v>
      </c>
      <c r="M324" s="2">
        <v>504</v>
      </c>
    </row>
    <row r="325" spans="2:13" ht="12.75" hidden="1">
      <c r="B325" s="451"/>
      <c r="H325" s="5">
        <v>-326000</v>
      </c>
      <c r="I325" s="20">
        <v>0</v>
      </c>
      <c r="M325" s="2">
        <v>504</v>
      </c>
    </row>
    <row r="326" spans="2:13" ht="12.75" hidden="1">
      <c r="B326" s="451"/>
      <c r="H326" s="5">
        <v>-326000</v>
      </c>
      <c r="I326" s="20">
        <v>0</v>
      </c>
      <c r="M326" s="2">
        <v>504</v>
      </c>
    </row>
    <row r="327" spans="2:13" ht="12.75" hidden="1">
      <c r="B327" s="451"/>
      <c r="H327" s="5">
        <v>-326000</v>
      </c>
      <c r="I327" s="20">
        <v>0</v>
      </c>
      <c r="M327" s="2">
        <v>504</v>
      </c>
    </row>
    <row r="328" spans="2:13" ht="12.75" hidden="1">
      <c r="B328" s="451"/>
      <c r="H328" s="5">
        <v>-326000</v>
      </c>
      <c r="I328" s="20">
        <v>0</v>
      </c>
      <c r="M328" s="2">
        <v>504</v>
      </c>
    </row>
    <row r="329" spans="2:13" ht="12.75" hidden="1">
      <c r="B329" s="451"/>
      <c r="H329" s="5">
        <v>-326000</v>
      </c>
      <c r="I329" s="20">
        <v>0</v>
      </c>
      <c r="M329" s="2">
        <v>504</v>
      </c>
    </row>
    <row r="330" spans="2:13" ht="12.75" hidden="1">
      <c r="B330" s="451"/>
      <c r="H330" s="5">
        <v>-326000</v>
      </c>
      <c r="I330" s="20">
        <v>0</v>
      </c>
      <c r="M330" s="2">
        <v>504</v>
      </c>
    </row>
    <row r="331" spans="2:13" ht="12.75" hidden="1">
      <c r="B331" s="451"/>
      <c r="H331" s="5">
        <v>-326000</v>
      </c>
      <c r="I331" s="20">
        <v>0</v>
      </c>
      <c r="M331" s="2">
        <v>504</v>
      </c>
    </row>
    <row r="332" spans="2:13" ht="12.75" hidden="1">
      <c r="B332" s="451"/>
      <c r="H332" s="5">
        <v>-326000</v>
      </c>
      <c r="I332" s="20">
        <v>0</v>
      </c>
      <c r="M332" s="2">
        <v>504</v>
      </c>
    </row>
    <row r="333" spans="2:13" ht="12.75" hidden="1">
      <c r="B333" s="451"/>
      <c r="H333" s="5">
        <v>-326000</v>
      </c>
      <c r="I333" s="20">
        <v>0</v>
      </c>
      <c r="M333" s="2">
        <v>504</v>
      </c>
    </row>
    <row r="334" spans="2:13" ht="12.75" hidden="1">
      <c r="B334" s="451"/>
      <c r="H334" s="5">
        <v>-326000</v>
      </c>
      <c r="I334" s="20">
        <v>0</v>
      </c>
      <c r="M334" s="2">
        <v>504</v>
      </c>
    </row>
    <row r="335" spans="2:13" ht="12.75" hidden="1">
      <c r="B335" s="451"/>
      <c r="H335" s="5">
        <v>-326000</v>
      </c>
      <c r="I335" s="20">
        <v>0</v>
      </c>
      <c r="M335" s="2">
        <v>504</v>
      </c>
    </row>
    <row r="336" spans="2:13" ht="12.75" hidden="1">
      <c r="B336" s="451"/>
      <c r="H336" s="5">
        <v>-326000</v>
      </c>
      <c r="I336" s="20">
        <v>0</v>
      </c>
      <c r="M336" s="2">
        <v>504</v>
      </c>
    </row>
    <row r="337" spans="2:13" ht="12.75" hidden="1">
      <c r="B337" s="451"/>
      <c r="H337" s="5">
        <v>-326000</v>
      </c>
      <c r="I337" s="20">
        <v>0</v>
      </c>
      <c r="M337" s="2">
        <v>504</v>
      </c>
    </row>
    <row r="338" spans="2:13" ht="12.75" hidden="1">
      <c r="B338" s="451"/>
      <c r="H338" s="5">
        <v>-326000</v>
      </c>
      <c r="I338" s="20">
        <v>0</v>
      </c>
      <c r="M338" s="2">
        <v>504</v>
      </c>
    </row>
    <row r="339" spans="2:13" ht="12.75" hidden="1">
      <c r="B339" s="451"/>
      <c r="H339" s="5">
        <v>-326000</v>
      </c>
      <c r="I339" s="20">
        <v>0</v>
      </c>
      <c r="M339" s="2">
        <v>504</v>
      </c>
    </row>
    <row r="340" spans="2:13" ht="12.75" hidden="1">
      <c r="B340" s="451"/>
      <c r="H340" s="5">
        <v>-326000</v>
      </c>
      <c r="I340" s="20">
        <v>0</v>
      </c>
      <c r="M340" s="2">
        <v>504</v>
      </c>
    </row>
    <row r="341" spans="2:13" ht="12.75" hidden="1">
      <c r="B341" s="451"/>
      <c r="H341" s="5">
        <v>-326000</v>
      </c>
      <c r="I341" s="20">
        <v>0</v>
      </c>
      <c r="M341" s="2">
        <v>504</v>
      </c>
    </row>
    <row r="342" spans="2:13" ht="12.75" hidden="1">
      <c r="B342" s="451"/>
      <c r="H342" s="5">
        <v>-326000</v>
      </c>
      <c r="I342" s="20">
        <v>0</v>
      </c>
      <c r="M342" s="2">
        <v>504</v>
      </c>
    </row>
    <row r="343" spans="2:13" ht="12.75" hidden="1">
      <c r="B343" s="451"/>
      <c r="H343" s="5">
        <v>-326000</v>
      </c>
      <c r="I343" s="20">
        <v>0</v>
      </c>
      <c r="M343" s="2">
        <v>504</v>
      </c>
    </row>
    <row r="344" spans="2:13" ht="12.75" hidden="1">
      <c r="B344" s="451"/>
      <c r="H344" s="5">
        <v>-326000</v>
      </c>
      <c r="I344" s="20">
        <v>0</v>
      </c>
      <c r="M344" s="2">
        <v>504</v>
      </c>
    </row>
    <row r="345" spans="2:13" ht="12.75" hidden="1">
      <c r="B345" s="451"/>
      <c r="H345" s="5">
        <v>-326000</v>
      </c>
      <c r="I345" s="20">
        <v>0</v>
      </c>
      <c r="M345" s="2">
        <v>504</v>
      </c>
    </row>
    <row r="346" spans="2:13" ht="12.75" hidden="1">
      <c r="B346" s="451"/>
      <c r="H346" s="5">
        <v>-326000</v>
      </c>
      <c r="I346" s="20">
        <v>0</v>
      </c>
      <c r="M346" s="2">
        <v>504</v>
      </c>
    </row>
    <row r="347" spans="2:13" ht="12.75" hidden="1">
      <c r="B347" s="451"/>
      <c r="H347" s="5">
        <v>-326000</v>
      </c>
      <c r="I347" s="20">
        <v>0</v>
      </c>
      <c r="M347" s="2">
        <v>504</v>
      </c>
    </row>
    <row r="348" spans="2:13" ht="12.75" hidden="1">
      <c r="B348" s="451"/>
      <c r="H348" s="5">
        <v>-326000</v>
      </c>
      <c r="I348" s="20">
        <v>0</v>
      </c>
      <c r="M348" s="2">
        <v>504</v>
      </c>
    </row>
    <row r="349" spans="2:13" ht="12.75" hidden="1">
      <c r="B349" s="451"/>
      <c r="H349" s="5">
        <v>-326000</v>
      </c>
      <c r="I349" s="20">
        <v>0</v>
      </c>
      <c r="M349" s="2">
        <v>504</v>
      </c>
    </row>
    <row r="350" spans="2:13" ht="12.75" hidden="1">
      <c r="B350" s="451"/>
      <c r="H350" s="5">
        <v>-326000</v>
      </c>
      <c r="I350" s="20">
        <v>0</v>
      </c>
      <c r="M350" s="2">
        <v>504</v>
      </c>
    </row>
    <row r="351" spans="2:13" ht="12.75" hidden="1">
      <c r="B351" s="451"/>
      <c r="H351" s="5">
        <v>-326000</v>
      </c>
      <c r="I351" s="20">
        <v>0</v>
      </c>
      <c r="M351" s="2">
        <v>504</v>
      </c>
    </row>
    <row r="352" spans="2:13" ht="12.75" hidden="1">
      <c r="B352" s="451"/>
      <c r="H352" s="5">
        <v>-326000</v>
      </c>
      <c r="I352" s="20">
        <v>0</v>
      </c>
      <c r="M352" s="2">
        <v>504</v>
      </c>
    </row>
    <row r="353" spans="2:13" ht="12.75" hidden="1">
      <c r="B353" s="451"/>
      <c r="H353" s="5">
        <v>-326000</v>
      </c>
      <c r="I353" s="20">
        <v>0</v>
      </c>
      <c r="M353" s="2">
        <v>504</v>
      </c>
    </row>
    <row r="354" spans="2:13" ht="12.75" hidden="1">
      <c r="B354" s="451"/>
      <c r="H354" s="5">
        <v>-326000</v>
      </c>
      <c r="I354" s="20">
        <v>0</v>
      </c>
      <c r="M354" s="2">
        <v>504</v>
      </c>
    </row>
    <row r="355" spans="2:13" ht="12.75" hidden="1">
      <c r="B355" s="451"/>
      <c r="H355" s="5">
        <v>-326000</v>
      </c>
      <c r="I355" s="20">
        <v>0</v>
      </c>
      <c r="M355" s="2">
        <v>504</v>
      </c>
    </row>
    <row r="356" spans="2:13" ht="12.75" hidden="1">
      <c r="B356" s="451"/>
      <c r="H356" s="5">
        <v>-326000</v>
      </c>
      <c r="I356" s="20">
        <v>0</v>
      </c>
      <c r="M356" s="2">
        <v>504</v>
      </c>
    </row>
    <row r="357" spans="2:13" ht="12.75" hidden="1">
      <c r="B357" s="451"/>
      <c r="H357" s="5">
        <v>-326000</v>
      </c>
      <c r="I357" s="20">
        <v>0</v>
      </c>
      <c r="M357" s="2">
        <v>504</v>
      </c>
    </row>
    <row r="358" spans="2:13" ht="12.75" hidden="1">
      <c r="B358" s="451"/>
      <c r="H358" s="5">
        <v>-326000</v>
      </c>
      <c r="I358" s="20">
        <v>0</v>
      </c>
      <c r="M358" s="2">
        <v>504</v>
      </c>
    </row>
    <row r="359" spans="2:13" ht="12.75" hidden="1">
      <c r="B359" s="451"/>
      <c r="H359" s="5">
        <v>-326000</v>
      </c>
      <c r="I359" s="20">
        <v>0</v>
      </c>
      <c r="M359" s="2">
        <v>504</v>
      </c>
    </row>
    <row r="360" spans="1:13" s="44" customFormat="1" ht="12.75">
      <c r="A360" s="9"/>
      <c r="B360" s="481">
        <v>163000</v>
      </c>
      <c r="C360" s="9" t="s">
        <v>11</v>
      </c>
      <c r="D360" s="9"/>
      <c r="E360" s="9"/>
      <c r="F360" s="16"/>
      <c r="G360" s="16"/>
      <c r="H360" s="42">
        <v>0</v>
      </c>
      <c r="I360" s="43">
        <v>323.41269841269843</v>
      </c>
      <c r="M360" s="2">
        <v>504</v>
      </c>
    </row>
    <row r="361" spans="2:13" ht="12.75" hidden="1">
      <c r="B361" s="451"/>
      <c r="H361" s="5">
        <v>0</v>
      </c>
      <c r="I361" s="20">
        <v>0</v>
      </c>
      <c r="M361" s="2">
        <v>504</v>
      </c>
    </row>
    <row r="362" spans="2:13" ht="12.75">
      <c r="B362" s="451"/>
      <c r="H362" s="5">
        <v>0</v>
      </c>
      <c r="I362" s="20">
        <v>0</v>
      </c>
      <c r="M362" s="2">
        <v>504</v>
      </c>
    </row>
    <row r="363" spans="1:13" ht="12.75">
      <c r="A363" s="9"/>
      <c r="B363" s="481">
        <v>34150</v>
      </c>
      <c r="C363" s="9"/>
      <c r="D363" s="9"/>
      <c r="E363" s="9" t="s">
        <v>52</v>
      </c>
      <c r="F363" s="16"/>
      <c r="G363" s="16"/>
      <c r="H363" s="42">
        <v>0</v>
      </c>
      <c r="I363" s="43">
        <v>67.7579365079365</v>
      </c>
      <c r="J363" s="44"/>
      <c r="K363" s="44"/>
      <c r="L363" s="44"/>
      <c r="M363" s="2">
        <v>504</v>
      </c>
    </row>
    <row r="364" spans="2:13" ht="12.75">
      <c r="B364" s="451"/>
      <c r="H364" s="5">
        <v>0</v>
      </c>
      <c r="I364" s="20">
        <v>0</v>
      </c>
      <c r="M364" s="2">
        <v>504</v>
      </c>
    </row>
    <row r="365" spans="1:13" ht="12.75">
      <c r="A365" s="65"/>
      <c r="B365" s="481">
        <v>800000</v>
      </c>
      <c r="C365" s="65" t="s">
        <v>484</v>
      </c>
      <c r="D365" s="115"/>
      <c r="E365" s="116"/>
      <c r="F365" s="116"/>
      <c r="G365" s="116"/>
      <c r="H365" s="42">
        <v>0</v>
      </c>
      <c r="I365" s="43">
        <v>1587.3015873015872</v>
      </c>
      <c r="J365" s="118"/>
      <c r="K365" s="118"/>
      <c r="L365" s="118"/>
      <c r="M365" s="2">
        <v>504</v>
      </c>
    </row>
    <row r="366" spans="8:13" ht="12.75">
      <c r="H366" s="5">
        <v>0</v>
      </c>
      <c r="I366" s="20">
        <v>0</v>
      </c>
      <c r="M366" s="2">
        <v>504</v>
      </c>
    </row>
    <row r="367" spans="8:13" ht="12.75">
      <c r="H367" s="5">
        <v>0</v>
      </c>
      <c r="I367" s="20">
        <v>0</v>
      </c>
      <c r="M367" s="2">
        <v>504</v>
      </c>
    </row>
    <row r="368" spans="8:13" ht="12.75">
      <c r="H368" s="5">
        <v>0</v>
      </c>
      <c r="I368" s="20">
        <v>0</v>
      </c>
      <c r="M368" s="2">
        <v>504</v>
      </c>
    </row>
    <row r="369" spans="8:13" ht="12.75" hidden="1">
      <c r="H369" s="5">
        <v>0</v>
      </c>
      <c r="I369" s="20">
        <v>0</v>
      </c>
      <c r="M369" s="2">
        <v>504</v>
      </c>
    </row>
    <row r="370" spans="8:13" ht="12.75" hidden="1">
      <c r="H370" s="5">
        <v>0</v>
      </c>
      <c r="I370" s="20">
        <v>0</v>
      </c>
      <c r="M370" s="2">
        <v>504</v>
      </c>
    </row>
    <row r="371" spans="8:13" ht="12.75" hidden="1">
      <c r="H371" s="5">
        <v>0</v>
      </c>
      <c r="I371" s="20">
        <v>0</v>
      </c>
      <c r="M371" s="2">
        <v>504</v>
      </c>
    </row>
    <row r="372" spans="8:13" ht="12.75" hidden="1">
      <c r="H372" s="5">
        <v>0</v>
      </c>
      <c r="I372" s="20">
        <v>0</v>
      </c>
      <c r="M372" s="2">
        <v>504</v>
      </c>
    </row>
    <row r="373" spans="1:13" s="49" customFormat="1" ht="12.75">
      <c r="A373" s="1"/>
      <c r="B373" s="5"/>
      <c r="C373" s="1"/>
      <c r="D373" s="1"/>
      <c r="E373" s="1"/>
      <c r="F373" s="25"/>
      <c r="G373" s="25"/>
      <c r="H373" s="5">
        <v>0</v>
      </c>
      <c r="I373" s="20">
        <v>0</v>
      </c>
      <c r="J373"/>
      <c r="K373"/>
      <c r="L373"/>
      <c r="M373" s="2">
        <v>504</v>
      </c>
    </row>
    <row r="374" spans="1:13" ht="13.5" thickBot="1">
      <c r="A374" s="32"/>
      <c r="B374" s="109">
        <v>1519811</v>
      </c>
      <c r="C374" s="32"/>
      <c r="D374" s="31" t="s">
        <v>339</v>
      </c>
      <c r="E374" s="125"/>
      <c r="F374" s="125"/>
      <c r="G374" s="34"/>
      <c r="H374" s="126"/>
      <c r="I374" s="127">
        <v>3015.498015873016</v>
      </c>
      <c r="J374" s="128"/>
      <c r="K374" s="128"/>
      <c r="L374" s="128"/>
      <c r="M374" s="2">
        <v>504</v>
      </c>
    </row>
    <row r="375" spans="8:13" ht="12.75">
      <c r="H375" s="5">
        <v>0</v>
      </c>
      <c r="I375" s="20">
        <v>0</v>
      </c>
      <c r="M375" s="2">
        <v>504</v>
      </c>
    </row>
    <row r="376" spans="1:13" ht="12.75">
      <c r="A376" s="9"/>
      <c r="B376" s="493">
        <v>240000</v>
      </c>
      <c r="C376" s="9" t="s">
        <v>11</v>
      </c>
      <c r="D376" s="9"/>
      <c r="E376" s="9"/>
      <c r="F376" s="16"/>
      <c r="G376" s="16"/>
      <c r="H376" s="42">
        <v>0</v>
      </c>
      <c r="I376" s="43">
        <v>6</v>
      </c>
      <c r="J376" s="44"/>
      <c r="K376" s="44"/>
      <c r="L376" s="44"/>
      <c r="M376" s="2">
        <v>504</v>
      </c>
    </row>
    <row r="377" spans="2:13" ht="12.75">
      <c r="B377" s="490"/>
      <c r="H377" s="5">
        <v>0</v>
      </c>
      <c r="I377" s="20">
        <v>7</v>
      </c>
      <c r="M377" s="2">
        <v>504</v>
      </c>
    </row>
    <row r="378" spans="1:13" ht="12.75">
      <c r="A378" s="9"/>
      <c r="B378" s="493">
        <v>113200</v>
      </c>
      <c r="C378" s="9"/>
      <c r="D378" s="9"/>
      <c r="E378" s="9" t="s">
        <v>52</v>
      </c>
      <c r="F378" s="16"/>
      <c r="G378" s="16"/>
      <c r="H378" s="42">
        <v>0</v>
      </c>
      <c r="I378" s="43">
        <v>84</v>
      </c>
      <c r="J378" s="44"/>
      <c r="K378" s="44"/>
      <c r="L378" s="44"/>
      <c r="M378" s="2">
        <v>504</v>
      </c>
    </row>
    <row r="379" spans="8:13" ht="12.75">
      <c r="H379" s="5">
        <v>0</v>
      </c>
      <c r="I379" s="20">
        <v>85</v>
      </c>
      <c r="M379" s="2">
        <v>504</v>
      </c>
    </row>
    <row r="380" spans="1:13" ht="12.75">
      <c r="A380" s="9"/>
      <c r="B380" s="325">
        <v>125775</v>
      </c>
      <c r="C380" s="9"/>
      <c r="D380" s="9"/>
      <c r="E380" s="9" t="s">
        <v>339</v>
      </c>
      <c r="F380" s="16"/>
      <c r="G380" s="16"/>
      <c r="H380" s="42">
        <v>0</v>
      </c>
      <c r="I380" s="43">
        <v>109</v>
      </c>
      <c r="J380" s="44"/>
      <c r="K380" s="44"/>
      <c r="L380" s="44"/>
      <c r="M380" s="2">
        <v>504</v>
      </c>
    </row>
    <row r="381" spans="2:13" ht="12.75">
      <c r="B381" s="321"/>
      <c r="H381" s="5">
        <v>0</v>
      </c>
      <c r="I381" s="20">
        <v>110</v>
      </c>
      <c r="M381" s="2">
        <v>504</v>
      </c>
    </row>
    <row r="382" spans="1:13" ht="12.75">
      <c r="A382" s="9"/>
      <c r="B382" s="325">
        <v>44100</v>
      </c>
      <c r="C382" s="9"/>
      <c r="D382" s="9"/>
      <c r="E382" s="9" t="s">
        <v>994</v>
      </c>
      <c r="F382" s="16"/>
      <c r="G382" s="16"/>
      <c r="H382" s="42">
        <v>0</v>
      </c>
      <c r="I382" s="43">
        <v>144</v>
      </c>
      <c r="J382" s="44"/>
      <c r="K382" s="44"/>
      <c r="L382" s="44"/>
      <c r="M382" s="2">
        <v>504</v>
      </c>
    </row>
    <row r="383" spans="8:13" ht="12.75">
      <c r="H383" s="5">
        <v>0</v>
      </c>
      <c r="I383" s="20">
        <v>145</v>
      </c>
      <c r="M383" s="2">
        <v>504</v>
      </c>
    </row>
    <row r="384" spans="1:13" ht="12.75">
      <c r="A384" s="65"/>
      <c r="B384" s="498">
        <v>25045</v>
      </c>
      <c r="C384" s="65" t="s">
        <v>1027</v>
      </c>
      <c r="D384" s="65"/>
      <c r="E384" s="65"/>
      <c r="F384" s="116"/>
      <c r="G384" s="115"/>
      <c r="H384" s="42">
        <v>0</v>
      </c>
      <c r="I384" s="43">
        <v>151</v>
      </c>
      <c r="J384" s="118"/>
      <c r="K384" s="118"/>
      <c r="L384" s="118"/>
      <c r="M384" s="2">
        <v>504</v>
      </c>
    </row>
    <row r="385" spans="2:13" ht="12.75">
      <c r="B385" s="503"/>
      <c r="H385" s="5">
        <v>0</v>
      </c>
      <c r="I385" s="20">
        <v>152</v>
      </c>
      <c r="M385" s="2">
        <v>504</v>
      </c>
    </row>
    <row r="386" spans="1:13" ht="12.75">
      <c r="A386" s="9"/>
      <c r="B386" s="498">
        <v>60286</v>
      </c>
      <c r="C386" s="9" t="s">
        <v>1031</v>
      </c>
      <c r="D386" s="9"/>
      <c r="E386" s="9"/>
      <c r="F386" s="16"/>
      <c r="G386" s="16"/>
      <c r="H386" s="42">
        <v>0</v>
      </c>
      <c r="I386" s="43">
        <v>158</v>
      </c>
      <c r="J386" s="44"/>
      <c r="K386" s="44"/>
      <c r="L386" s="44"/>
      <c r="M386" s="2">
        <v>504</v>
      </c>
    </row>
    <row r="387" spans="8:13" ht="12.75">
      <c r="H387" s="5">
        <v>0</v>
      </c>
      <c r="I387" s="20">
        <v>159</v>
      </c>
      <c r="M387" s="2">
        <v>504</v>
      </c>
    </row>
    <row r="388" spans="1:13" ht="12.75">
      <c r="A388" s="65"/>
      <c r="B388" s="488">
        <v>911405</v>
      </c>
      <c r="C388" s="65" t="s">
        <v>464</v>
      </c>
      <c r="D388" s="115"/>
      <c r="E388" s="65"/>
      <c r="F388" s="116"/>
      <c r="G388" s="115"/>
      <c r="H388" s="57">
        <v>0</v>
      </c>
      <c r="I388" s="61">
        <v>1808.343253968254</v>
      </c>
      <c r="J388" s="118"/>
      <c r="K388" s="118"/>
      <c r="L388" s="118"/>
      <c r="M388" s="2">
        <v>504</v>
      </c>
    </row>
    <row r="389" spans="4:13" ht="12.75">
      <c r="D389" s="25"/>
      <c r="H389" s="5">
        <v>0</v>
      </c>
      <c r="I389" s="20">
        <v>0</v>
      </c>
      <c r="M389" s="2">
        <v>504</v>
      </c>
    </row>
    <row r="390" spans="4:13" ht="12.75">
      <c r="D390" s="25"/>
      <c r="H390" s="5">
        <v>0</v>
      </c>
      <c r="I390" s="20">
        <v>0</v>
      </c>
      <c r="M390" s="2">
        <v>504</v>
      </c>
    </row>
    <row r="391" spans="4:13" ht="12.75">
      <c r="D391" s="25"/>
      <c r="H391" s="5">
        <v>0</v>
      </c>
      <c r="I391" s="20">
        <v>0</v>
      </c>
      <c r="M391" s="2">
        <v>504</v>
      </c>
    </row>
    <row r="392" spans="4:13" ht="12.75">
      <c r="D392" s="25"/>
      <c r="H392" s="5">
        <v>0</v>
      </c>
      <c r="I392" s="20">
        <v>0</v>
      </c>
      <c r="M392" s="2">
        <v>504</v>
      </c>
    </row>
    <row r="393" spans="1:13" ht="13.5" thickBot="1">
      <c r="A393" s="32"/>
      <c r="B393" s="504">
        <v>498600</v>
      </c>
      <c r="C393" s="32"/>
      <c r="D393" s="124" t="s">
        <v>1067</v>
      </c>
      <c r="E393" s="125"/>
      <c r="F393" s="182" t="s">
        <v>1069</v>
      </c>
      <c r="G393" s="34"/>
      <c r="H393" s="126"/>
      <c r="I393" s="127">
        <v>989.2857142857143</v>
      </c>
      <c r="J393" s="128"/>
      <c r="K393" s="128"/>
      <c r="L393" s="128"/>
      <c r="M393" s="2">
        <v>504</v>
      </c>
    </row>
    <row r="394" spans="2:13" ht="12.75">
      <c r="B394" s="503"/>
      <c r="H394" s="5">
        <v>0</v>
      </c>
      <c r="I394" s="20">
        <v>160</v>
      </c>
      <c r="M394" s="2">
        <v>504</v>
      </c>
    </row>
    <row r="395" spans="1:13" s="44" customFormat="1" ht="12.75">
      <c r="A395" s="9"/>
      <c r="B395" s="498">
        <v>158400</v>
      </c>
      <c r="C395" s="9" t="s">
        <v>1277</v>
      </c>
      <c r="D395" s="9"/>
      <c r="E395" s="9" t="s">
        <v>1197</v>
      </c>
      <c r="F395" s="16"/>
      <c r="G395" s="16"/>
      <c r="H395" s="42">
        <v>0</v>
      </c>
      <c r="I395" s="43">
        <v>160</v>
      </c>
      <c r="M395" s="2">
        <v>504</v>
      </c>
    </row>
    <row r="396" spans="2:13" ht="12.75">
      <c r="B396" s="503"/>
      <c r="H396" s="5">
        <v>0</v>
      </c>
      <c r="I396" s="20">
        <v>169</v>
      </c>
      <c r="M396" s="2">
        <v>504</v>
      </c>
    </row>
    <row r="397" spans="1:13" ht="12.75">
      <c r="A397" s="75"/>
      <c r="B397" s="505">
        <v>194200</v>
      </c>
      <c r="C397" s="75"/>
      <c r="D397" s="75"/>
      <c r="E397" s="75" t="s">
        <v>1197</v>
      </c>
      <c r="F397" s="78"/>
      <c r="G397" s="78"/>
      <c r="H397" s="42">
        <v>0</v>
      </c>
      <c r="I397" s="43">
        <v>190</v>
      </c>
      <c r="J397" s="80"/>
      <c r="K397" s="80"/>
      <c r="L397" s="80"/>
      <c r="M397" s="2">
        <v>504</v>
      </c>
    </row>
    <row r="398" spans="2:13" ht="12.75">
      <c r="B398" s="503"/>
      <c r="H398" s="5">
        <v>0</v>
      </c>
      <c r="I398" s="20">
        <v>191</v>
      </c>
      <c r="M398" s="2">
        <v>504</v>
      </c>
    </row>
    <row r="399" spans="1:13" s="44" customFormat="1" ht="12.75">
      <c r="A399" s="9"/>
      <c r="B399" s="498">
        <v>146000</v>
      </c>
      <c r="C399" s="75" t="s">
        <v>1280</v>
      </c>
      <c r="D399" s="16"/>
      <c r="E399" s="9"/>
      <c r="F399" s="16"/>
      <c r="G399" s="16"/>
      <c r="H399" s="42">
        <v>0</v>
      </c>
      <c r="I399" s="43">
        <v>195</v>
      </c>
      <c r="M399" s="2">
        <v>504</v>
      </c>
    </row>
    <row r="400" spans="1:13" s="13" customFormat="1" ht="12.75">
      <c r="A400" s="10"/>
      <c r="B400" s="214"/>
      <c r="C400" s="98"/>
      <c r="D400" s="28"/>
      <c r="E400" s="10"/>
      <c r="F400" s="28"/>
      <c r="G400" s="28"/>
      <c r="H400" s="5">
        <v>0</v>
      </c>
      <c r="I400" s="20">
        <v>195</v>
      </c>
      <c r="M400" s="2">
        <v>504</v>
      </c>
    </row>
    <row r="401" spans="1:13" s="13" customFormat="1" ht="12.75">
      <c r="A401" s="10"/>
      <c r="B401" s="214"/>
      <c r="C401" s="98"/>
      <c r="D401" s="28"/>
      <c r="E401" s="10"/>
      <c r="F401" s="28"/>
      <c r="G401" s="28"/>
      <c r="H401" s="5">
        <v>0</v>
      </c>
      <c r="I401" s="20">
        <v>196</v>
      </c>
      <c r="M401" s="2">
        <v>504</v>
      </c>
    </row>
    <row r="402" spans="1:13" s="13" customFormat="1" ht="12.75">
      <c r="A402" s="10"/>
      <c r="B402" s="214"/>
      <c r="C402" s="98"/>
      <c r="D402" s="28"/>
      <c r="E402" s="10"/>
      <c r="F402" s="28"/>
      <c r="G402" s="28"/>
      <c r="H402" s="5">
        <v>0</v>
      </c>
      <c r="I402" s="20">
        <v>197</v>
      </c>
      <c r="M402" s="2">
        <v>504</v>
      </c>
    </row>
    <row r="403" spans="8:13" ht="12.75">
      <c r="H403" s="5">
        <v>0</v>
      </c>
      <c r="I403" s="20">
        <v>198</v>
      </c>
      <c r="M403" s="2">
        <v>504</v>
      </c>
    </row>
    <row r="404" spans="1:13" s="185" customFormat="1" ht="13.5" thickBot="1">
      <c r="A404" s="177"/>
      <c r="B404" s="174">
        <v>12285803.7</v>
      </c>
      <c r="C404" s="31" t="s">
        <v>1195</v>
      </c>
      <c r="D404" s="177"/>
      <c r="E404" s="29"/>
      <c r="F404" s="125"/>
      <c r="G404" s="183"/>
      <c r="H404" s="126"/>
      <c r="I404" s="127"/>
      <c r="J404" s="184"/>
      <c r="K404" s="37"/>
      <c r="L404" s="37"/>
      <c r="M404" s="2">
        <v>504</v>
      </c>
    </row>
    <row r="405" spans="1:13" s="185" customFormat="1" ht="12.75">
      <c r="A405" s="1"/>
      <c r="B405" s="74"/>
      <c r="C405" s="10"/>
      <c r="D405" s="10"/>
      <c r="E405" s="63"/>
      <c r="F405" s="150"/>
      <c r="G405" s="104"/>
      <c r="H405" s="5"/>
      <c r="I405" s="20"/>
      <c r="J405" s="20"/>
      <c r="K405" s="2"/>
      <c r="L405"/>
      <c r="M405" s="2">
        <v>504</v>
      </c>
    </row>
    <row r="406" spans="1:13" s="185" customFormat="1" ht="12.75">
      <c r="A406" s="10"/>
      <c r="B406" s="186" t="s">
        <v>1070</v>
      </c>
      <c r="C406" s="187" t="s">
        <v>1071</v>
      </c>
      <c r="D406" s="187"/>
      <c r="E406" s="187"/>
      <c r="F406" s="188"/>
      <c r="G406" s="189"/>
      <c r="H406" s="190"/>
      <c r="I406" s="191" t="s">
        <v>1072</v>
      </c>
      <c r="J406" s="192"/>
      <c r="K406" s="2">
        <v>504</v>
      </c>
      <c r="L406"/>
      <c r="M406" s="2">
        <v>504</v>
      </c>
    </row>
    <row r="407" spans="1:13" s="44" customFormat="1" ht="12.75">
      <c r="A407" s="193"/>
      <c r="B407" s="194">
        <v>3459012.5</v>
      </c>
      <c r="C407" s="195" t="s">
        <v>1073</v>
      </c>
      <c r="D407" s="195" t="s">
        <v>1074</v>
      </c>
      <c r="E407" s="195" t="s">
        <v>1171</v>
      </c>
      <c r="F407" s="188"/>
      <c r="G407" s="196"/>
      <c r="H407" s="190">
        <v>-3459012.5</v>
      </c>
      <c r="I407" s="191">
        <v>6863.12003968254</v>
      </c>
      <c r="J407" s="192"/>
      <c r="K407" s="2">
        <v>504</v>
      </c>
      <c r="L407"/>
      <c r="M407" s="2">
        <v>504</v>
      </c>
    </row>
    <row r="408" spans="1:13" s="205" customFormat="1" ht="12.75">
      <c r="A408" s="197"/>
      <c r="B408" s="198">
        <v>3010912.7</v>
      </c>
      <c r="C408" s="199" t="s">
        <v>1075</v>
      </c>
      <c r="D408" s="199" t="s">
        <v>1074</v>
      </c>
      <c r="E408" s="199" t="s">
        <v>1171</v>
      </c>
      <c r="F408" s="200"/>
      <c r="G408" s="200"/>
      <c r="H408" s="201">
        <v>-6469925.2</v>
      </c>
      <c r="I408" s="202">
        <v>5974.033134920635</v>
      </c>
      <c r="J408" s="203"/>
      <c r="K408" s="2">
        <v>504</v>
      </c>
      <c r="L408" s="204"/>
      <c r="M408" s="2">
        <v>504</v>
      </c>
    </row>
    <row r="409" spans="1:13" s="213" customFormat="1" ht="12.75">
      <c r="A409" s="206"/>
      <c r="B409" s="207">
        <v>1482096</v>
      </c>
      <c r="C409" s="208" t="s">
        <v>1076</v>
      </c>
      <c r="D409" s="208" t="s">
        <v>1074</v>
      </c>
      <c r="E409" s="208" t="s">
        <v>1171</v>
      </c>
      <c r="F409" s="209"/>
      <c r="G409" s="209"/>
      <c r="H409" s="210">
        <v>-7952021.2</v>
      </c>
      <c r="I409" s="211">
        <v>2940.6666666666665</v>
      </c>
      <c r="J409" s="212"/>
      <c r="K409" s="2">
        <v>504</v>
      </c>
      <c r="M409" s="2">
        <v>504</v>
      </c>
    </row>
    <row r="410" spans="1:13" s="221" customFormat="1" ht="12.75">
      <c r="A410" s="214"/>
      <c r="B410" s="215">
        <v>46700</v>
      </c>
      <c r="C410" s="216" t="s">
        <v>1077</v>
      </c>
      <c r="D410" s="216" t="s">
        <v>1074</v>
      </c>
      <c r="E410" s="216" t="s">
        <v>1171</v>
      </c>
      <c r="F410" s="217"/>
      <c r="G410" s="217"/>
      <c r="H410" s="218">
        <v>-7998721.2</v>
      </c>
      <c r="I410" s="219">
        <v>92.65873015873017</v>
      </c>
      <c r="J410" s="220"/>
      <c r="K410" s="2">
        <v>504</v>
      </c>
      <c r="M410" s="2">
        <v>504</v>
      </c>
    </row>
    <row r="411" spans="1:13" s="228" customFormat="1" ht="12.75">
      <c r="A411" s="222"/>
      <c r="B411" s="223">
        <v>0</v>
      </c>
      <c r="C411" s="224" t="s">
        <v>1078</v>
      </c>
      <c r="D411" s="224" t="s">
        <v>1074</v>
      </c>
      <c r="E411" s="224" t="s">
        <v>1171</v>
      </c>
      <c r="F411" s="225"/>
      <c r="G411" s="225"/>
      <c r="H411" s="210">
        <v>-7998721.2</v>
      </c>
      <c r="I411" s="226">
        <v>0</v>
      </c>
      <c r="J411" s="227"/>
      <c r="K411" s="2">
        <v>504</v>
      </c>
      <c r="M411" s="2">
        <v>504</v>
      </c>
    </row>
    <row r="412" spans="1:13" s="236" customFormat="1" ht="12.75">
      <c r="A412" s="229"/>
      <c r="B412" s="230">
        <v>332800</v>
      </c>
      <c r="C412" s="231" t="s">
        <v>1079</v>
      </c>
      <c r="D412" s="231" t="s">
        <v>1074</v>
      </c>
      <c r="E412" s="231" t="s">
        <v>1171</v>
      </c>
      <c r="F412" s="232"/>
      <c r="G412" s="232"/>
      <c r="H412" s="233">
        <v>-8331521.2</v>
      </c>
      <c r="I412" s="234">
        <v>660.3174603174604</v>
      </c>
      <c r="J412" s="235"/>
      <c r="K412" s="2">
        <v>504</v>
      </c>
      <c r="M412" s="2">
        <v>504</v>
      </c>
    </row>
    <row r="413" spans="1:13" s="244" customFormat="1" ht="12.75">
      <c r="A413" s="237"/>
      <c r="B413" s="238">
        <v>80000</v>
      </c>
      <c r="C413" s="239" t="s">
        <v>1080</v>
      </c>
      <c r="D413" s="239" t="s">
        <v>1074</v>
      </c>
      <c r="E413" s="239" t="s">
        <v>1171</v>
      </c>
      <c r="F413" s="240"/>
      <c r="G413" s="240"/>
      <c r="H413" s="241">
        <v>-8078721.2</v>
      </c>
      <c r="I413" s="242">
        <v>158.73015873015873</v>
      </c>
      <c r="J413" s="243"/>
      <c r="K413" s="2">
        <v>504</v>
      </c>
      <c r="M413" s="2">
        <v>504</v>
      </c>
    </row>
    <row r="414" spans="1:13" s="252" customFormat="1" ht="12.75">
      <c r="A414" s="245"/>
      <c r="B414" s="246">
        <v>3874282.5</v>
      </c>
      <c r="C414" s="247" t="s">
        <v>1081</v>
      </c>
      <c r="D414" s="247" t="s">
        <v>1074</v>
      </c>
      <c r="E414" s="247" t="s">
        <v>1171</v>
      </c>
      <c r="F414" s="248"/>
      <c r="G414" s="248"/>
      <c r="H414" s="249">
        <v>-11873003.7</v>
      </c>
      <c r="I414" s="250">
        <v>7687.068452380952</v>
      </c>
      <c r="J414" s="251"/>
      <c r="K414" s="2">
        <v>504</v>
      </c>
      <c r="M414" s="2">
        <v>504</v>
      </c>
    </row>
    <row r="415" spans="1:13" s="252" customFormat="1" ht="12.75">
      <c r="A415" s="245"/>
      <c r="B415" s="246">
        <v>0</v>
      </c>
      <c r="C415" s="253" t="s">
        <v>1082</v>
      </c>
      <c r="D415" s="254" t="s">
        <v>1074</v>
      </c>
      <c r="E415" s="254" t="s">
        <v>1171</v>
      </c>
      <c r="F415" s="248"/>
      <c r="G415" s="248"/>
      <c r="H415" s="249">
        <v>-8331521.2</v>
      </c>
      <c r="I415" s="250">
        <v>0</v>
      </c>
      <c r="J415" s="251"/>
      <c r="K415" s="2">
        <v>504</v>
      </c>
      <c r="M415" s="2">
        <v>504</v>
      </c>
    </row>
    <row r="416" spans="1:13" ht="12.75">
      <c r="A416" s="10"/>
      <c r="B416" s="165">
        <v>12285803.7</v>
      </c>
      <c r="C416" s="255" t="s">
        <v>1083</v>
      </c>
      <c r="D416" s="256"/>
      <c r="E416" s="256"/>
      <c r="F416" s="188"/>
      <c r="G416" s="257"/>
      <c r="H416" s="258"/>
      <c r="I416" s="250">
        <v>24376.59464285714</v>
      </c>
      <c r="J416" s="259"/>
      <c r="K416" s="2">
        <v>504</v>
      </c>
      <c r="M416" s="2">
        <v>504</v>
      </c>
    </row>
    <row r="417" spans="1:13" ht="12.75">
      <c r="A417" s="10"/>
      <c r="B417" s="123"/>
      <c r="C417" s="260"/>
      <c r="D417" s="261"/>
      <c r="E417" s="261"/>
      <c r="F417" s="144"/>
      <c r="G417" s="262"/>
      <c r="H417" s="263"/>
      <c r="I417" s="192"/>
      <c r="J417" s="259"/>
      <c r="K417" s="68"/>
      <c r="M417" s="2"/>
    </row>
    <row r="418" spans="1:13" ht="12.75">
      <c r="A418" s="10"/>
      <c r="B418" s="123"/>
      <c r="C418" s="260"/>
      <c r="D418" s="261"/>
      <c r="E418" s="261"/>
      <c r="F418" s="144"/>
      <c r="G418" s="262"/>
      <c r="H418" s="263"/>
      <c r="I418" s="192"/>
      <c r="J418" s="259"/>
      <c r="K418" s="2"/>
      <c r="M418" s="2"/>
    </row>
    <row r="419" spans="2:13" ht="12.75">
      <c r="B419" s="52"/>
      <c r="F419" s="55"/>
      <c r="G419" s="55"/>
      <c r="H419" s="264"/>
      <c r="I419" s="192"/>
      <c r="K419" s="2"/>
      <c r="M419" s="2"/>
    </row>
    <row r="420" spans="9:13" ht="12.75">
      <c r="I420" s="20"/>
      <c r="M420" s="2"/>
    </row>
    <row r="421" spans="1:13" s="271" customFormat="1" ht="12.75">
      <c r="A421" s="265"/>
      <c r="B421" s="266">
        <v>-14572956</v>
      </c>
      <c r="C421" s="267" t="s">
        <v>1084</v>
      </c>
      <c r="D421" s="267" t="s">
        <v>1085</v>
      </c>
      <c r="E421" s="265"/>
      <c r="F421" s="268"/>
      <c r="G421" s="268"/>
      <c r="H421" s="264">
        <v>14572956</v>
      </c>
      <c r="I421" s="269">
        <v>-29145.912</v>
      </c>
      <c r="J421" s="270"/>
      <c r="K421" s="68"/>
      <c r="M421" s="2">
        <v>500</v>
      </c>
    </row>
    <row r="422" spans="1:13" s="13" customFormat="1" ht="12.75">
      <c r="A422" s="10"/>
      <c r="B422" s="181">
        <v>4632505</v>
      </c>
      <c r="C422" s="265" t="s">
        <v>1084</v>
      </c>
      <c r="D422" s="265" t="s">
        <v>1086</v>
      </c>
      <c r="E422" s="272"/>
      <c r="F422" s="114"/>
      <c r="G422" s="273"/>
      <c r="H422" s="264">
        <v>9940451</v>
      </c>
      <c r="I422" s="269">
        <v>9454.091836734693</v>
      </c>
      <c r="J422" s="67"/>
      <c r="K422" s="68"/>
      <c r="M422" s="2">
        <v>490</v>
      </c>
    </row>
    <row r="423" spans="1:13" s="13" customFormat="1" ht="12.75">
      <c r="A423" s="10"/>
      <c r="B423" s="181">
        <v>1935325</v>
      </c>
      <c r="C423" s="265" t="s">
        <v>1084</v>
      </c>
      <c r="D423" s="265" t="s">
        <v>1087</v>
      </c>
      <c r="E423" s="272"/>
      <c r="F423" s="114"/>
      <c r="G423" s="273"/>
      <c r="H423" s="264">
        <v>8005126</v>
      </c>
      <c r="I423" s="269">
        <v>3933.587398373984</v>
      </c>
      <c r="J423" s="67"/>
      <c r="K423" s="68"/>
      <c r="M423" s="2">
        <v>492</v>
      </c>
    </row>
    <row r="424" spans="1:13" s="13" customFormat="1" ht="12.75">
      <c r="A424" s="10"/>
      <c r="B424" s="181">
        <v>2142155</v>
      </c>
      <c r="C424" s="265" t="s">
        <v>1084</v>
      </c>
      <c r="D424" s="265" t="s">
        <v>1088</v>
      </c>
      <c r="E424" s="272"/>
      <c r="F424" s="114"/>
      <c r="G424" s="273"/>
      <c r="H424" s="264">
        <v>5862971</v>
      </c>
      <c r="I424" s="269">
        <v>4250.30753968254</v>
      </c>
      <c r="J424" s="67"/>
      <c r="K424" s="68"/>
      <c r="M424" s="68">
        <v>504</v>
      </c>
    </row>
    <row r="425" spans="1:13" s="13" customFormat="1" ht="12.75">
      <c r="A425" s="10"/>
      <c r="B425" s="181">
        <v>3459012.5</v>
      </c>
      <c r="C425" s="265" t="s">
        <v>1084</v>
      </c>
      <c r="D425" s="265" t="s">
        <v>1172</v>
      </c>
      <c r="E425" s="272"/>
      <c r="F425" s="114"/>
      <c r="G425" s="273"/>
      <c r="H425" s="264">
        <v>2403958.5</v>
      </c>
      <c r="I425" s="269">
        <v>6863.12003968254</v>
      </c>
      <c r="J425" s="67"/>
      <c r="K425" s="68"/>
      <c r="M425" s="68">
        <v>504</v>
      </c>
    </row>
    <row r="426" spans="1:13" s="13" customFormat="1" ht="12.75">
      <c r="A426" s="9"/>
      <c r="B426" s="274">
        <v>-2403958.5</v>
      </c>
      <c r="C426" s="275" t="s">
        <v>1084</v>
      </c>
      <c r="D426" s="275" t="s">
        <v>1173</v>
      </c>
      <c r="E426" s="276"/>
      <c r="F426" s="116"/>
      <c r="G426" s="277"/>
      <c r="H426" s="278">
        <v>0</v>
      </c>
      <c r="I426" s="279">
        <v>-4769.758928571428</v>
      </c>
      <c r="J426" s="280"/>
      <c r="K426" s="281"/>
      <c r="L426" s="281"/>
      <c r="M426" s="2">
        <v>504</v>
      </c>
    </row>
    <row r="427" spans="1:13" s="13" customFormat="1" ht="12.75">
      <c r="A427" s="10"/>
      <c r="B427" s="74"/>
      <c r="C427" s="282"/>
      <c r="D427" s="282"/>
      <c r="E427" s="282"/>
      <c r="F427" s="114"/>
      <c r="G427" s="283"/>
      <c r="H427" s="27"/>
      <c r="I427" s="67"/>
      <c r="J427" s="67"/>
      <c r="K427" s="68"/>
      <c r="M427" s="2"/>
    </row>
    <row r="428" spans="1:13" s="13" customFormat="1" ht="12.75">
      <c r="A428" s="10"/>
      <c r="B428" s="74"/>
      <c r="C428" s="282"/>
      <c r="D428" s="282"/>
      <c r="E428" s="282"/>
      <c r="F428" s="114"/>
      <c r="G428" s="283"/>
      <c r="H428" s="27"/>
      <c r="I428" s="67"/>
      <c r="J428" s="67"/>
      <c r="K428" s="68"/>
      <c r="M428" s="2"/>
    </row>
    <row r="429" spans="2:13" ht="12.75">
      <c r="B429" s="52"/>
      <c r="F429" s="150"/>
      <c r="G429" s="55"/>
      <c r="M429" s="2"/>
    </row>
    <row r="430" spans="1:13" s="289" customFormat="1" ht="12.75">
      <c r="A430" s="284"/>
      <c r="B430" s="285">
        <v>-13675124.100000001</v>
      </c>
      <c r="C430" s="284" t="s">
        <v>1089</v>
      </c>
      <c r="D430" s="284" t="s">
        <v>1085</v>
      </c>
      <c r="E430" s="284"/>
      <c r="F430" s="286"/>
      <c r="G430" s="286"/>
      <c r="H430" s="264">
        <v>13675124.100000001</v>
      </c>
      <c r="I430" s="269">
        <v>-27350.2482</v>
      </c>
      <c r="J430" s="287"/>
      <c r="K430" s="288"/>
      <c r="M430" s="2">
        <v>500</v>
      </c>
    </row>
    <row r="431" spans="1:13" s="289" customFormat="1" ht="12.75">
      <c r="A431" s="284"/>
      <c r="B431" s="285">
        <v>2792616</v>
      </c>
      <c r="C431" s="284" t="s">
        <v>1089</v>
      </c>
      <c r="D431" s="284" t="s">
        <v>1090</v>
      </c>
      <c r="E431" s="284"/>
      <c r="F431" s="286"/>
      <c r="G431" s="286"/>
      <c r="H431" s="264">
        <v>10882508.100000001</v>
      </c>
      <c r="I431" s="269">
        <v>5699.216326530613</v>
      </c>
      <c r="J431" s="287"/>
      <c r="K431" s="288"/>
      <c r="M431" s="2">
        <v>490</v>
      </c>
    </row>
    <row r="432" spans="1:13" s="289" customFormat="1" ht="12.75">
      <c r="A432" s="284"/>
      <c r="B432" s="285">
        <v>3772468</v>
      </c>
      <c r="C432" s="284" t="s">
        <v>1089</v>
      </c>
      <c r="D432" s="284" t="s">
        <v>1087</v>
      </c>
      <c r="E432" s="284"/>
      <c r="F432" s="286"/>
      <c r="G432" s="286"/>
      <c r="H432" s="264">
        <v>7110040.1000000015</v>
      </c>
      <c r="I432" s="269">
        <v>7667.617886178862</v>
      </c>
      <c r="J432" s="287"/>
      <c r="K432" s="288"/>
      <c r="M432" s="2">
        <v>492</v>
      </c>
    </row>
    <row r="433" spans="1:13" s="289" customFormat="1" ht="12.75">
      <c r="A433" s="284"/>
      <c r="B433" s="285">
        <v>4099042</v>
      </c>
      <c r="C433" s="284" t="s">
        <v>1089</v>
      </c>
      <c r="D433" s="284" t="s">
        <v>1088</v>
      </c>
      <c r="E433" s="284"/>
      <c r="F433" s="286"/>
      <c r="G433" s="286"/>
      <c r="H433" s="264">
        <v>3010998.1</v>
      </c>
      <c r="I433" s="269">
        <v>8133.019841269841</v>
      </c>
      <c r="J433" s="287"/>
      <c r="K433" s="288"/>
      <c r="M433" s="68">
        <v>504</v>
      </c>
    </row>
    <row r="434" spans="1:13" s="289" customFormat="1" ht="12.75">
      <c r="A434" s="284"/>
      <c r="B434" s="285">
        <v>3010912.7</v>
      </c>
      <c r="C434" s="284" t="s">
        <v>1089</v>
      </c>
      <c r="D434" s="284" t="s">
        <v>1172</v>
      </c>
      <c r="E434" s="284"/>
      <c r="F434" s="286"/>
      <c r="G434" s="286"/>
      <c r="H434" s="264">
        <v>85.40000000130385</v>
      </c>
      <c r="I434" s="269">
        <v>5974.033134920635</v>
      </c>
      <c r="J434" s="287"/>
      <c r="K434" s="288"/>
      <c r="M434" s="68">
        <v>504</v>
      </c>
    </row>
    <row r="435" spans="1:13" s="293" customFormat="1" ht="12.75">
      <c r="A435" s="290"/>
      <c r="B435" s="291">
        <v>-85.40000000130385</v>
      </c>
      <c r="C435" s="290" t="s">
        <v>1089</v>
      </c>
      <c r="D435" s="290" t="s">
        <v>1173</v>
      </c>
      <c r="E435" s="290"/>
      <c r="F435" s="292"/>
      <c r="G435" s="292"/>
      <c r="H435" s="278">
        <v>0</v>
      </c>
      <c r="I435" s="279">
        <v>-0.16944444444703144</v>
      </c>
      <c r="J435" s="279"/>
      <c r="M435" s="45">
        <v>504</v>
      </c>
    </row>
    <row r="436" spans="2:13" ht="12.75">
      <c r="B436" s="52"/>
      <c r="F436" s="150"/>
      <c r="G436" s="55"/>
      <c r="M436" s="2"/>
    </row>
    <row r="437" spans="2:13" ht="12.75">
      <c r="B437" s="52"/>
      <c r="F437" s="150"/>
      <c r="G437" s="55"/>
      <c r="M437" s="2"/>
    </row>
    <row r="438" spans="1:13" s="289" customFormat="1" ht="12.75" hidden="1">
      <c r="A438" s="284"/>
      <c r="B438" s="285"/>
      <c r="C438" s="284"/>
      <c r="D438" s="284"/>
      <c r="E438" s="284"/>
      <c r="F438" s="286"/>
      <c r="G438" s="286"/>
      <c r="H438" s="285"/>
      <c r="I438" s="269"/>
      <c r="K438" s="68"/>
      <c r="L438" s="13"/>
      <c r="M438" s="2"/>
    </row>
    <row r="439" spans="1:13" s="289" customFormat="1" ht="12.75" hidden="1">
      <c r="A439" s="284"/>
      <c r="B439" s="285"/>
      <c r="C439" s="284"/>
      <c r="D439" s="284"/>
      <c r="E439" s="284"/>
      <c r="F439" s="286"/>
      <c r="G439" s="286"/>
      <c r="H439" s="285"/>
      <c r="I439" s="269"/>
      <c r="K439" s="68"/>
      <c r="L439" s="13"/>
      <c r="M439" s="2"/>
    </row>
    <row r="440" spans="1:13" ht="12.75" hidden="1">
      <c r="A440" s="10"/>
      <c r="B440" s="69"/>
      <c r="F440" s="55"/>
      <c r="G440" s="55"/>
      <c r="H440" s="285"/>
      <c r="I440" s="20" t="e">
        <v>#DIV/0!</v>
      </c>
      <c r="M440" s="2"/>
    </row>
    <row r="441" spans="1:13" ht="12.75" hidden="1">
      <c r="A441" s="10"/>
      <c r="B441" s="69"/>
      <c r="F441" s="55"/>
      <c r="G441" s="55"/>
      <c r="H441" s="285"/>
      <c r="I441" s="20" t="e">
        <v>#DIV/0!</v>
      </c>
      <c r="M441" s="2"/>
    </row>
    <row r="442" spans="1:13" ht="12.75" hidden="1">
      <c r="A442" s="10"/>
      <c r="B442" s="69"/>
      <c r="F442" s="55"/>
      <c r="G442" s="55"/>
      <c r="H442" s="5">
        <v>0</v>
      </c>
      <c r="I442" s="20" t="e">
        <v>#DIV/0!</v>
      </c>
      <c r="M442" s="2"/>
    </row>
    <row r="443" spans="1:13" ht="12.75" hidden="1">
      <c r="A443" s="10"/>
      <c r="B443" s="69"/>
      <c r="F443" s="55"/>
      <c r="G443" s="55"/>
      <c r="H443" s="5">
        <v>0</v>
      </c>
      <c r="I443" s="20" t="e">
        <v>#DIV/0!</v>
      </c>
      <c r="M443" s="2"/>
    </row>
    <row r="444" spans="1:13" ht="12.75" hidden="1">
      <c r="A444" s="10"/>
      <c r="B444" s="69"/>
      <c r="F444" s="55"/>
      <c r="G444" s="55"/>
      <c r="H444" s="5">
        <v>0</v>
      </c>
      <c r="I444" s="20" t="e">
        <v>#DIV/0!</v>
      </c>
      <c r="M444" s="2"/>
    </row>
    <row r="445" spans="1:13" ht="12.75" hidden="1">
      <c r="A445" s="10"/>
      <c r="B445" s="69"/>
      <c r="F445" s="55"/>
      <c r="G445" s="55"/>
      <c r="H445" s="5">
        <v>0</v>
      </c>
      <c r="I445" s="20" t="e">
        <v>#DIV/0!</v>
      </c>
      <c r="M445" s="2"/>
    </row>
    <row r="446" spans="1:13" ht="12.75" hidden="1">
      <c r="A446" s="10"/>
      <c r="B446" s="69"/>
      <c r="F446" s="55"/>
      <c r="G446" s="55"/>
      <c r="H446" s="5">
        <v>0</v>
      </c>
      <c r="I446" s="20" t="e">
        <v>#DIV/0!</v>
      </c>
      <c r="M446" s="2"/>
    </row>
    <row r="447" spans="1:13" ht="12.75" hidden="1">
      <c r="A447" s="10"/>
      <c r="B447" s="69"/>
      <c r="F447" s="55"/>
      <c r="G447" s="55"/>
      <c r="H447" s="5">
        <v>0</v>
      </c>
      <c r="I447" s="20" t="e">
        <v>#DIV/0!</v>
      </c>
      <c r="M447" s="2"/>
    </row>
    <row r="448" spans="1:13" ht="12.75" hidden="1">
      <c r="A448" s="10"/>
      <c r="B448" s="69"/>
      <c r="F448" s="55"/>
      <c r="G448" s="55"/>
      <c r="H448" s="5">
        <v>0</v>
      </c>
      <c r="I448" s="20" t="e">
        <v>#DIV/0!</v>
      </c>
      <c r="M448" s="2"/>
    </row>
    <row r="449" spans="1:13" ht="12.75" hidden="1">
      <c r="A449" s="10"/>
      <c r="B449" s="69"/>
      <c r="F449" s="55"/>
      <c r="G449" s="55"/>
      <c r="H449" s="5">
        <v>0</v>
      </c>
      <c r="I449" s="20" t="e">
        <v>#DIV/0!</v>
      </c>
      <c r="M449" s="2"/>
    </row>
    <row r="450" spans="1:13" ht="12.75" hidden="1">
      <c r="A450" s="10"/>
      <c r="B450" s="69"/>
      <c r="F450" s="55"/>
      <c r="G450" s="55"/>
      <c r="H450" s="5">
        <v>0</v>
      </c>
      <c r="I450" s="20" t="e">
        <v>#DIV/0!</v>
      </c>
      <c r="M450" s="2"/>
    </row>
    <row r="451" spans="1:13" ht="12.75" hidden="1">
      <c r="A451" s="10"/>
      <c r="B451" s="69"/>
      <c r="F451" s="55"/>
      <c r="G451" s="55"/>
      <c r="H451" s="5">
        <v>0</v>
      </c>
      <c r="I451" s="20" t="e">
        <v>#DIV/0!</v>
      </c>
      <c r="M451" s="2"/>
    </row>
    <row r="452" spans="1:13" ht="12.75" hidden="1">
      <c r="A452" s="10"/>
      <c r="B452" s="69"/>
      <c r="F452" s="55"/>
      <c r="G452" s="55"/>
      <c r="H452" s="5">
        <v>0</v>
      </c>
      <c r="I452" s="20" t="e">
        <v>#DIV/0!</v>
      </c>
      <c r="M452" s="2"/>
    </row>
    <row r="453" spans="1:13" ht="12.75" hidden="1">
      <c r="A453" s="10"/>
      <c r="B453" s="69"/>
      <c r="F453" s="55"/>
      <c r="G453" s="55"/>
      <c r="H453" s="5">
        <v>0</v>
      </c>
      <c r="I453" s="20" t="e">
        <v>#DIV/0!</v>
      </c>
      <c r="M453" s="2"/>
    </row>
    <row r="454" spans="1:13" ht="12.75" hidden="1">
      <c r="A454" s="10"/>
      <c r="F454" s="55"/>
      <c r="G454" s="55"/>
      <c r="H454" s="5">
        <v>0</v>
      </c>
      <c r="I454" s="20" t="e">
        <v>#DIV/0!</v>
      </c>
      <c r="M454" s="2"/>
    </row>
    <row r="455" spans="1:13" ht="12.75" hidden="1">
      <c r="A455" s="10"/>
      <c r="B455" s="90"/>
      <c r="F455" s="55"/>
      <c r="G455" s="55"/>
      <c r="H455" s="5">
        <v>0</v>
      </c>
      <c r="I455" s="20" t="e">
        <v>#DIV/0!</v>
      </c>
      <c r="M455" s="2"/>
    </row>
    <row r="456" spans="1:13" ht="12.75" hidden="1">
      <c r="A456" s="10"/>
      <c r="F456" s="55"/>
      <c r="G456" s="55"/>
      <c r="H456" s="5">
        <v>0</v>
      </c>
      <c r="I456" s="20" t="e">
        <v>#DIV/0!</v>
      </c>
      <c r="M456" s="2"/>
    </row>
    <row r="457" spans="1:13" ht="12.75" hidden="1">
      <c r="A457" s="10"/>
      <c r="F457" s="55"/>
      <c r="G457" s="55"/>
      <c r="H457" s="5">
        <v>0</v>
      </c>
      <c r="I457" s="20" t="e">
        <v>#DIV/0!</v>
      </c>
      <c r="M457" s="2"/>
    </row>
    <row r="458" spans="1:13" ht="12.75" hidden="1">
      <c r="A458" s="10"/>
      <c r="F458" s="55"/>
      <c r="G458" s="55"/>
      <c r="H458" s="5">
        <v>0</v>
      </c>
      <c r="I458" s="20" t="e">
        <v>#DIV/0!</v>
      </c>
      <c r="M458" s="2"/>
    </row>
    <row r="459" spans="1:13" ht="12.75" hidden="1">
      <c r="A459" s="10"/>
      <c r="F459" s="55"/>
      <c r="G459" s="55"/>
      <c r="H459" s="5">
        <v>0</v>
      </c>
      <c r="I459" s="20" t="e">
        <v>#DIV/0!</v>
      </c>
      <c r="M459" s="2"/>
    </row>
    <row r="460" spans="1:13" ht="12.75" hidden="1">
      <c r="A460" s="10"/>
      <c r="F460" s="55"/>
      <c r="G460" s="55"/>
      <c r="H460" s="5">
        <v>0</v>
      </c>
      <c r="I460" s="20" t="e">
        <v>#DIV/0!</v>
      </c>
      <c r="M460" s="2"/>
    </row>
    <row r="461" spans="1:13" ht="12.75" hidden="1">
      <c r="A461" s="10"/>
      <c r="F461" s="55"/>
      <c r="G461" s="55"/>
      <c r="H461" s="5">
        <v>0</v>
      </c>
      <c r="I461" s="20" t="e">
        <v>#DIV/0!</v>
      </c>
      <c r="M461" s="2"/>
    </row>
    <row r="462" spans="1:13" ht="12.75" hidden="1">
      <c r="A462" s="10"/>
      <c r="F462" s="55"/>
      <c r="G462" s="55"/>
      <c r="H462" s="5">
        <v>0</v>
      </c>
      <c r="I462" s="20" t="e">
        <v>#DIV/0!</v>
      </c>
      <c r="M462" s="2"/>
    </row>
    <row r="463" spans="1:13" ht="12.75" hidden="1">
      <c r="A463" s="10"/>
      <c r="F463" s="55"/>
      <c r="G463" s="55"/>
      <c r="H463" s="5">
        <v>0</v>
      </c>
      <c r="I463" s="20" t="e">
        <v>#DIV/0!</v>
      </c>
      <c r="M463" s="2"/>
    </row>
    <row r="464" spans="1:13" ht="12.75" hidden="1">
      <c r="A464" s="10"/>
      <c r="F464" s="55"/>
      <c r="G464" s="55"/>
      <c r="H464" s="5">
        <v>0</v>
      </c>
      <c r="I464" s="20" t="e">
        <v>#DIV/0!</v>
      </c>
      <c r="M464" s="2"/>
    </row>
    <row r="465" spans="1:13" ht="12.75" hidden="1">
      <c r="A465" s="10"/>
      <c r="F465" s="55"/>
      <c r="G465" s="55"/>
      <c r="H465" s="5">
        <v>0</v>
      </c>
      <c r="I465" s="20" t="e">
        <v>#DIV/0!</v>
      </c>
      <c r="M465" s="2"/>
    </row>
    <row r="466" spans="1:13" ht="12.75" hidden="1">
      <c r="A466" s="10"/>
      <c r="F466" s="55"/>
      <c r="G466" s="55"/>
      <c r="H466" s="5">
        <v>0</v>
      </c>
      <c r="I466" s="20" t="e">
        <v>#DIV/0!</v>
      </c>
      <c r="M466" s="2"/>
    </row>
    <row r="467" spans="1:13" ht="12.75" hidden="1">
      <c r="A467" s="10"/>
      <c r="F467" s="55"/>
      <c r="G467" s="55"/>
      <c r="H467" s="5">
        <v>0</v>
      </c>
      <c r="I467" s="20" t="e">
        <v>#DIV/0!</v>
      </c>
      <c r="M467" s="2"/>
    </row>
    <row r="468" spans="1:13" ht="12.75" hidden="1">
      <c r="A468" s="10"/>
      <c r="F468" s="55"/>
      <c r="G468" s="55"/>
      <c r="H468" s="5">
        <v>0</v>
      </c>
      <c r="I468" s="20" t="e">
        <v>#DIV/0!</v>
      </c>
      <c r="M468" s="2"/>
    </row>
    <row r="469" spans="1:13" ht="12.75" hidden="1">
      <c r="A469" s="10"/>
      <c r="F469" s="55"/>
      <c r="G469" s="55"/>
      <c r="H469" s="5">
        <v>0</v>
      </c>
      <c r="I469" s="20" t="e">
        <v>#DIV/0!</v>
      </c>
      <c r="M469" s="2"/>
    </row>
    <row r="470" spans="1:13" ht="12.75" hidden="1">
      <c r="A470" s="10"/>
      <c r="F470" s="55"/>
      <c r="G470" s="55"/>
      <c r="H470" s="5">
        <v>0</v>
      </c>
      <c r="I470" s="20" t="e">
        <v>#DIV/0!</v>
      </c>
      <c r="M470" s="2"/>
    </row>
    <row r="471" spans="1:13" ht="12.75" hidden="1">
      <c r="A471" s="10"/>
      <c r="F471" s="55"/>
      <c r="G471" s="55"/>
      <c r="H471" s="5">
        <v>0</v>
      </c>
      <c r="I471" s="20" t="e">
        <v>#DIV/0!</v>
      </c>
      <c r="M471" s="2"/>
    </row>
    <row r="472" spans="1:13" ht="12.75" hidden="1">
      <c r="A472" s="10"/>
      <c r="F472" s="55"/>
      <c r="G472" s="55"/>
      <c r="H472" s="5">
        <v>0</v>
      </c>
      <c r="I472" s="20" t="e">
        <v>#DIV/0!</v>
      </c>
      <c r="M472" s="2"/>
    </row>
    <row r="473" spans="1:13" ht="12.75" hidden="1">
      <c r="A473" s="10"/>
      <c r="F473" s="55"/>
      <c r="G473" s="55"/>
      <c r="H473" s="5">
        <v>0</v>
      </c>
      <c r="I473" s="20" t="e">
        <v>#DIV/0!</v>
      </c>
      <c r="M473" s="2"/>
    </row>
    <row r="474" spans="1:13" ht="12.75" hidden="1">
      <c r="A474" s="10"/>
      <c r="F474" s="55"/>
      <c r="G474" s="55"/>
      <c r="H474" s="5">
        <v>0</v>
      </c>
      <c r="I474" s="20" t="e">
        <v>#DIV/0!</v>
      </c>
      <c r="M474" s="2"/>
    </row>
    <row r="475" spans="1:13" ht="12.75" hidden="1">
      <c r="A475" s="10"/>
      <c r="F475" s="55"/>
      <c r="G475" s="55"/>
      <c r="H475" s="5">
        <v>0</v>
      </c>
      <c r="I475" s="20" t="e">
        <v>#DIV/0!</v>
      </c>
      <c r="M475" s="2"/>
    </row>
    <row r="476" spans="1:13" ht="12.75" hidden="1">
      <c r="A476" s="10"/>
      <c r="F476" s="55"/>
      <c r="G476" s="55"/>
      <c r="H476" s="5">
        <v>0</v>
      </c>
      <c r="I476" s="20" t="e">
        <v>#DIV/0!</v>
      </c>
      <c r="M476" s="2"/>
    </row>
    <row r="477" spans="1:13" ht="12.75" hidden="1">
      <c r="A477" s="10"/>
      <c r="F477" s="55"/>
      <c r="G477" s="55"/>
      <c r="H477" s="5">
        <v>0</v>
      </c>
      <c r="I477" s="20" t="e">
        <v>#DIV/0!</v>
      </c>
      <c r="M477" s="2"/>
    </row>
    <row r="478" spans="1:13" ht="12.75" hidden="1">
      <c r="A478" s="10"/>
      <c r="F478" s="55"/>
      <c r="G478" s="55"/>
      <c r="H478" s="5">
        <v>0</v>
      </c>
      <c r="I478" s="20" t="e">
        <v>#DIV/0!</v>
      </c>
      <c r="M478" s="2"/>
    </row>
    <row r="479" spans="1:13" ht="12.75" hidden="1">
      <c r="A479" s="10"/>
      <c r="F479" s="55"/>
      <c r="G479" s="55"/>
      <c r="H479" s="5">
        <v>0</v>
      </c>
      <c r="I479" s="20" t="e">
        <v>#DIV/0!</v>
      </c>
      <c r="M479" s="2"/>
    </row>
    <row r="480" spans="1:13" ht="12.75" hidden="1">
      <c r="A480" s="10"/>
      <c r="F480" s="55"/>
      <c r="G480" s="55"/>
      <c r="H480" s="5">
        <v>0</v>
      </c>
      <c r="I480" s="20" t="e">
        <v>#DIV/0!</v>
      </c>
      <c r="M480" s="2"/>
    </row>
    <row r="481" spans="1:13" ht="12.75" hidden="1">
      <c r="A481" s="10"/>
      <c r="F481" s="55"/>
      <c r="G481" s="55"/>
      <c r="H481" s="5">
        <v>0</v>
      </c>
      <c r="I481" s="20" t="e">
        <v>#DIV/0!</v>
      </c>
      <c r="M481" s="2"/>
    </row>
    <row r="482" spans="1:13" ht="12.75" hidden="1">
      <c r="A482" s="10"/>
      <c r="F482" s="55"/>
      <c r="G482" s="55"/>
      <c r="H482" s="5">
        <v>0</v>
      </c>
      <c r="I482" s="20" t="e">
        <v>#DIV/0!</v>
      </c>
      <c r="M482" s="2"/>
    </row>
    <row r="483" spans="1:13" ht="12.75" hidden="1">
      <c r="A483" s="10"/>
      <c r="F483" s="55"/>
      <c r="G483" s="55"/>
      <c r="H483" s="5">
        <v>0</v>
      </c>
      <c r="I483" s="20" t="e">
        <v>#DIV/0!</v>
      </c>
      <c r="M483" s="2"/>
    </row>
    <row r="484" spans="1:13" ht="12.75" hidden="1">
      <c r="A484" s="10"/>
      <c r="F484" s="55"/>
      <c r="G484" s="55"/>
      <c r="H484" s="5">
        <v>0</v>
      </c>
      <c r="I484" s="20" t="e">
        <v>#DIV/0!</v>
      </c>
      <c r="M484" s="2"/>
    </row>
    <row r="485" spans="1:13" ht="12.75" hidden="1">
      <c r="A485" s="10"/>
      <c r="F485" s="55"/>
      <c r="G485" s="55"/>
      <c r="H485" s="5">
        <v>0</v>
      </c>
      <c r="I485" s="20" t="e">
        <v>#DIV/0!</v>
      </c>
      <c r="M485" s="2"/>
    </row>
    <row r="486" spans="1:13" ht="12.75" hidden="1">
      <c r="A486" s="10"/>
      <c r="F486" s="55"/>
      <c r="G486" s="55"/>
      <c r="H486" s="5">
        <v>0</v>
      </c>
      <c r="I486" s="20" t="e">
        <v>#DIV/0!</v>
      </c>
      <c r="M486" s="2"/>
    </row>
    <row r="487" spans="1:13" ht="12.75" hidden="1">
      <c r="A487" s="10"/>
      <c r="F487" s="55"/>
      <c r="G487" s="55"/>
      <c r="H487" s="5">
        <v>0</v>
      </c>
      <c r="I487" s="20" t="e">
        <v>#DIV/0!</v>
      </c>
      <c r="M487" s="2"/>
    </row>
    <row r="488" spans="1:13" ht="12.75" hidden="1">
      <c r="A488" s="10"/>
      <c r="F488" s="55"/>
      <c r="G488" s="55"/>
      <c r="H488" s="5">
        <v>0</v>
      </c>
      <c r="I488" s="20" t="e">
        <v>#DIV/0!</v>
      </c>
      <c r="M488" s="2"/>
    </row>
    <row r="489" spans="1:13" ht="12.75" hidden="1">
      <c r="A489" s="10"/>
      <c r="F489" s="55"/>
      <c r="G489" s="55"/>
      <c r="H489" s="5">
        <v>0</v>
      </c>
      <c r="I489" s="20" t="e">
        <v>#DIV/0!</v>
      </c>
      <c r="M489" s="2"/>
    </row>
    <row r="490" spans="1:13" ht="12.75" hidden="1">
      <c r="A490" s="10"/>
      <c r="F490" s="55"/>
      <c r="G490" s="55"/>
      <c r="H490" s="5">
        <v>0</v>
      </c>
      <c r="I490" s="20" t="e">
        <v>#DIV/0!</v>
      </c>
      <c r="M490" s="2"/>
    </row>
    <row r="491" spans="1:13" ht="12.75" hidden="1">
      <c r="A491" s="10"/>
      <c r="F491" s="55"/>
      <c r="G491" s="55"/>
      <c r="H491" s="5">
        <v>0</v>
      </c>
      <c r="I491" s="20" t="e">
        <v>#DIV/0!</v>
      </c>
      <c r="M491" s="2"/>
    </row>
    <row r="492" spans="1:13" ht="12.75" hidden="1">
      <c r="A492" s="10"/>
      <c r="F492" s="55"/>
      <c r="G492" s="55"/>
      <c r="H492" s="5">
        <v>0</v>
      </c>
      <c r="I492" s="20" t="e">
        <v>#DIV/0!</v>
      </c>
      <c r="M492" s="2"/>
    </row>
    <row r="493" spans="1:13" ht="12.75" hidden="1">
      <c r="A493" s="10"/>
      <c r="F493" s="55"/>
      <c r="G493" s="55"/>
      <c r="H493" s="5">
        <v>0</v>
      </c>
      <c r="I493" s="20" t="e">
        <v>#DIV/0!</v>
      </c>
      <c r="M493" s="2"/>
    </row>
    <row r="494" spans="1:13" ht="12.75" hidden="1">
      <c r="A494" s="10"/>
      <c r="F494" s="55"/>
      <c r="G494" s="55"/>
      <c r="H494" s="5">
        <v>0</v>
      </c>
      <c r="I494" s="20" t="e">
        <v>#DIV/0!</v>
      </c>
      <c r="M494" s="2"/>
    </row>
    <row r="495" spans="1:13" ht="12.75" hidden="1">
      <c r="A495" s="10"/>
      <c r="F495" s="55"/>
      <c r="G495" s="55"/>
      <c r="H495" s="5">
        <v>0</v>
      </c>
      <c r="I495" s="20" t="e">
        <v>#DIV/0!</v>
      </c>
      <c r="M495" s="2"/>
    </row>
    <row r="496" spans="1:13" ht="12.75" hidden="1">
      <c r="A496" s="10"/>
      <c r="F496" s="55"/>
      <c r="G496" s="55"/>
      <c r="H496" s="5">
        <v>0</v>
      </c>
      <c r="I496" s="20" t="e">
        <v>#DIV/0!</v>
      </c>
      <c r="M496" s="2"/>
    </row>
    <row r="497" spans="1:13" ht="12.75" hidden="1">
      <c r="A497" s="10"/>
      <c r="F497" s="55"/>
      <c r="G497" s="55"/>
      <c r="H497" s="5">
        <v>0</v>
      </c>
      <c r="I497" s="20" t="e">
        <v>#DIV/0!</v>
      </c>
      <c r="M497" s="2"/>
    </row>
    <row r="498" spans="1:13" ht="12.75" hidden="1">
      <c r="A498" s="10"/>
      <c r="F498" s="55"/>
      <c r="G498" s="55"/>
      <c r="H498" s="5">
        <v>0</v>
      </c>
      <c r="I498" s="20" t="e">
        <v>#DIV/0!</v>
      </c>
      <c r="M498" s="2"/>
    </row>
    <row r="499" spans="1:13" ht="12.75" hidden="1">
      <c r="A499" s="10"/>
      <c r="F499" s="55"/>
      <c r="G499" s="55"/>
      <c r="H499" s="5">
        <v>0</v>
      </c>
      <c r="I499" s="20" t="e">
        <v>#DIV/0!</v>
      </c>
      <c r="M499" s="2"/>
    </row>
    <row r="500" spans="1:13" ht="12.75" hidden="1">
      <c r="A500" s="10"/>
      <c r="F500" s="55"/>
      <c r="G500" s="55"/>
      <c r="H500" s="5">
        <v>0</v>
      </c>
      <c r="I500" s="20" t="e">
        <v>#DIV/0!</v>
      </c>
      <c r="M500" s="2"/>
    </row>
    <row r="501" spans="1:13" ht="12.75" hidden="1">
      <c r="A501" s="10"/>
      <c r="F501" s="55"/>
      <c r="G501" s="55"/>
      <c r="H501" s="5">
        <v>0</v>
      </c>
      <c r="I501" s="20" t="e">
        <v>#DIV/0!</v>
      </c>
      <c r="M501" s="2"/>
    </row>
    <row r="502" spans="1:13" ht="12.75" hidden="1">
      <c r="A502" s="10"/>
      <c r="F502" s="55"/>
      <c r="G502" s="55"/>
      <c r="H502" s="5">
        <v>0</v>
      </c>
      <c r="I502" s="20" t="e">
        <v>#DIV/0!</v>
      </c>
      <c r="M502" s="2"/>
    </row>
    <row r="503" spans="1:13" ht="12.75" hidden="1">
      <c r="A503" s="10"/>
      <c r="F503" s="55"/>
      <c r="G503" s="55"/>
      <c r="H503" s="5">
        <v>0</v>
      </c>
      <c r="I503" s="20" t="e">
        <v>#DIV/0!</v>
      </c>
      <c r="M503" s="2"/>
    </row>
    <row r="504" spans="1:13" ht="12.75" hidden="1">
      <c r="A504" s="10"/>
      <c r="F504" s="55"/>
      <c r="G504" s="55"/>
      <c r="H504" s="5">
        <v>0</v>
      </c>
      <c r="I504" s="20" t="e">
        <v>#DIV/0!</v>
      </c>
      <c r="M504" s="2"/>
    </row>
    <row r="505" spans="1:13" ht="12.75" hidden="1">
      <c r="A505" s="10"/>
      <c r="F505" s="55"/>
      <c r="G505" s="55"/>
      <c r="H505" s="5">
        <v>0</v>
      </c>
      <c r="I505" s="20" t="e">
        <v>#DIV/0!</v>
      </c>
      <c r="M505" s="2"/>
    </row>
    <row r="506" spans="1:13" ht="12.75" hidden="1">
      <c r="A506" s="10"/>
      <c r="F506" s="55"/>
      <c r="G506" s="55"/>
      <c r="H506" s="5">
        <v>0</v>
      </c>
      <c r="I506" s="20" t="e">
        <v>#DIV/0!</v>
      </c>
      <c r="M506" s="2"/>
    </row>
    <row r="507" spans="1:13" ht="12.75" hidden="1">
      <c r="A507" s="10"/>
      <c r="F507" s="55"/>
      <c r="G507" s="55"/>
      <c r="H507" s="5">
        <v>0</v>
      </c>
      <c r="I507" s="20" t="e">
        <v>#DIV/0!</v>
      </c>
      <c r="M507" s="2"/>
    </row>
    <row r="508" spans="1:13" ht="12.75" hidden="1">
      <c r="A508" s="10"/>
      <c r="F508" s="55"/>
      <c r="G508" s="55"/>
      <c r="H508" s="5">
        <v>0</v>
      </c>
      <c r="I508" s="20" t="e">
        <v>#DIV/0!</v>
      </c>
      <c r="M508" s="2"/>
    </row>
    <row r="509" spans="1:13" ht="12.75" hidden="1">
      <c r="A509" s="10"/>
      <c r="F509" s="55"/>
      <c r="G509" s="55"/>
      <c r="H509" s="5">
        <v>0</v>
      </c>
      <c r="I509" s="20" t="e">
        <v>#DIV/0!</v>
      </c>
      <c r="M509" s="2"/>
    </row>
    <row r="510" spans="1:13" ht="12.75" hidden="1">
      <c r="A510" s="10"/>
      <c r="F510" s="55"/>
      <c r="G510" s="55"/>
      <c r="H510" s="5">
        <v>0</v>
      </c>
      <c r="I510" s="20" t="e">
        <v>#DIV/0!</v>
      </c>
      <c r="M510" s="2"/>
    </row>
    <row r="511" spans="1:13" ht="12.75" hidden="1">
      <c r="A511" s="10"/>
      <c r="F511" s="55"/>
      <c r="G511" s="55"/>
      <c r="H511" s="5">
        <v>0</v>
      </c>
      <c r="I511" s="20" t="e">
        <v>#DIV/0!</v>
      </c>
      <c r="M511" s="2"/>
    </row>
    <row r="512" spans="1:13" ht="12.75" hidden="1">
      <c r="A512" s="10"/>
      <c r="F512" s="55"/>
      <c r="G512" s="55"/>
      <c r="H512" s="5">
        <v>0</v>
      </c>
      <c r="I512" s="20" t="e">
        <v>#DIV/0!</v>
      </c>
      <c r="M512" s="2"/>
    </row>
    <row r="513" spans="1:13" ht="12.75" hidden="1">
      <c r="A513" s="10"/>
      <c r="F513" s="55"/>
      <c r="G513" s="55"/>
      <c r="H513" s="5">
        <v>0</v>
      </c>
      <c r="I513" s="20" t="e">
        <v>#DIV/0!</v>
      </c>
      <c r="M513" s="2"/>
    </row>
    <row r="514" spans="1:13" ht="12.75" hidden="1">
      <c r="A514" s="10"/>
      <c r="F514" s="55"/>
      <c r="G514" s="55"/>
      <c r="H514" s="5">
        <v>0</v>
      </c>
      <c r="I514" s="20" t="e">
        <v>#DIV/0!</v>
      </c>
      <c r="M514" s="2"/>
    </row>
    <row r="515" spans="1:13" ht="12.75" hidden="1">
      <c r="A515" s="10"/>
      <c r="F515" s="55"/>
      <c r="G515" s="55"/>
      <c r="H515" s="5">
        <v>0</v>
      </c>
      <c r="I515" s="20" t="e">
        <v>#DIV/0!</v>
      </c>
      <c r="M515" s="2"/>
    </row>
    <row r="516" spans="1:13" ht="12.75" hidden="1">
      <c r="A516" s="10"/>
      <c r="F516" s="55"/>
      <c r="G516" s="55"/>
      <c r="H516" s="5">
        <v>0</v>
      </c>
      <c r="I516" s="20" t="e">
        <v>#DIV/0!</v>
      </c>
      <c r="M516" s="2"/>
    </row>
    <row r="517" spans="1:13" ht="12.75" hidden="1">
      <c r="A517" s="10"/>
      <c r="F517" s="55"/>
      <c r="G517" s="55"/>
      <c r="H517" s="5">
        <v>0</v>
      </c>
      <c r="I517" s="20" t="e">
        <v>#DIV/0!</v>
      </c>
      <c r="M517" s="2"/>
    </row>
    <row r="518" spans="1:13" ht="12.75" hidden="1">
      <c r="A518" s="10"/>
      <c r="F518" s="55"/>
      <c r="G518" s="55"/>
      <c r="H518" s="5">
        <v>0</v>
      </c>
      <c r="I518" s="20" t="e">
        <v>#DIV/0!</v>
      </c>
      <c r="M518" s="2"/>
    </row>
    <row r="519" spans="1:13" ht="12.75" hidden="1">
      <c r="A519" s="10"/>
      <c r="F519" s="55"/>
      <c r="G519" s="55"/>
      <c r="H519" s="5">
        <v>0</v>
      </c>
      <c r="I519" s="20" t="e">
        <v>#DIV/0!</v>
      </c>
      <c r="M519" s="2"/>
    </row>
    <row r="520" spans="1:13" ht="12.75" hidden="1">
      <c r="A520" s="10"/>
      <c r="F520" s="55"/>
      <c r="G520" s="55"/>
      <c r="H520" s="5">
        <v>0</v>
      </c>
      <c r="I520" s="20" t="e">
        <v>#DIV/0!</v>
      </c>
      <c r="M520" s="2"/>
    </row>
    <row r="521" spans="1:13" ht="12.75" hidden="1">
      <c r="A521" s="10"/>
      <c r="F521" s="55"/>
      <c r="G521" s="55"/>
      <c r="H521" s="5">
        <v>0</v>
      </c>
      <c r="I521" s="20" t="e">
        <v>#DIV/0!</v>
      </c>
      <c r="M521" s="2"/>
    </row>
    <row r="522" spans="1:13" ht="12.75" hidden="1">
      <c r="A522" s="10"/>
      <c r="F522" s="55"/>
      <c r="G522" s="55"/>
      <c r="H522" s="5">
        <v>0</v>
      </c>
      <c r="I522" s="20" t="e">
        <v>#DIV/0!</v>
      </c>
      <c r="M522" s="2"/>
    </row>
    <row r="523" spans="1:13" ht="12.75" hidden="1">
      <c r="A523" s="10"/>
      <c r="F523" s="55"/>
      <c r="G523" s="55"/>
      <c r="H523" s="5">
        <v>0</v>
      </c>
      <c r="I523" s="20" t="e">
        <v>#DIV/0!</v>
      </c>
      <c r="M523" s="2"/>
    </row>
    <row r="524" spans="1:13" ht="12.75" hidden="1">
      <c r="A524" s="10"/>
      <c r="F524" s="55"/>
      <c r="G524" s="55"/>
      <c r="H524" s="5">
        <v>0</v>
      </c>
      <c r="I524" s="20" t="e">
        <v>#DIV/0!</v>
      </c>
      <c r="M524" s="2"/>
    </row>
    <row r="525" spans="1:13" ht="12.75" hidden="1">
      <c r="A525" s="10"/>
      <c r="F525" s="55"/>
      <c r="G525" s="55"/>
      <c r="H525" s="5">
        <v>0</v>
      </c>
      <c r="I525" s="20" t="e">
        <v>#DIV/0!</v>
      </c>
      <c r="M525" s="2"/>
    </row>
    <row r="526" spans="1:13" ht="12.75" hidden="1">
      <c r="A526" s="10"/>
      <c r="F526" s="55"/>
      <c r="G526" s="55"/>
      <c r="H526" s="5">
        <v>0</v>
      </c>
      <c r="I526" s="20" t="e">
        <v>#DIV/0!</v>
      </c>
      <c r="M526" s="2"/>
    </row>
    <row r="527" spans="1:13" ht="12.75" hidden="1">
      <c r="A527" s="10"/>
      <c r="F527" s="55"/>
      <c r="G527" s="55"/>
      <c r="H527" s="5">
        <v>0</v>
      </c>
      <c r="I527" s="20" t="e">
        <v>#DIV/0!</v>
      </c>
      <c r="M527" s="2"/>
    </row>
    <row r="528" spans="1:13" ht="12.75" hidden="1">
      <c r="A528" s="10"/>
      <c r="F528" s="55"/>
      <c r="G528" s="55"/>
      <c r="H528" s="5">
        <v>0</v>
      </c>
      <c r="I528" s="20" t="e">
        <v>#DIV/0!</v>
      </c>
      <c r="M528" s="2"/>
    </row>
    <row r="529" spans="1:13" ht="12.75" hidden="1">
      <c r="A529" s="10"/>
      <c r="F529" s="55"/>
      <c r="G529" s="55"/>
      <c r="H529" s="5">
        <v>0</v>
      </c>
      <c r="I529" s="20" t="e">
        <v>#DIV/0!</v>
      </c>
      <c r="M529" s="2"/>
    </row>
    <row r="530" spans="1:13" ht="12.75" hidden="1">
      <c r="A530" s="10"/>
      <c r="F530" s="55"/>
      <c r="G530" s="55"/>
      <c r="H530" s="5">
        <v>0</v>
      </c>
      <c r="I530" s="20" t="e">
        <v>#DIV/0!</v>
      </c>
      <c r="M530" s="2"/>
    </row>
    <row r="531" spans="1:13" ht="12.75" hidden="1">
      <c r="A531" s="10"/>
      <c r="F531" s="55"/>
      <c r="G531" s="55"/>
      <c r="H531" s="5">
        <v>0</v>
      </c>
      <c r="I531" s="20" t="e">
        <v>#DIV/0!</v>
      </c>
      <c r="M531" s="2"/>
    </row>
    <row r="532" spans="1:13" ht="12.75" hidden="1">
      <c r="A532" s="10"/>
      <c r="F532" s="55"/>
      <c r="G532" s="55"/>
      <c r="H532" s="5">
        <v>0</v>
      </c>
      <c r="I532" s="20" t="e">
        <v>#DIV/0!</v>
      </c>
      <c r="M532" s="2"/>
    </row>
    <row r="533" spans="1:13" ht="12.75" hidden="1">
      <c r="A533" s="10"/>
      <c r="F533" s="55"/>
      <c r="G533" s="55"/>
      <c r="H533" s="5">
        <v>0</v>
      </c>
      <c r="I533" s="20" t="e">
        <v>#DIV/0!</v>
      </c>
      <c r="M533" s="2"/>
    </row>
    <row r="534" spans="1:13" ht="12.75" hidden="1">
      <c r="A534" s="10"/>
      <c r="F534" s="55"/>
      <c r="G534" s="55"/>
      <c r="H534" s="5">
        <v>0</v>
      </c>
      <c r="I534" s="20" t="e">
        <v>#DIV/0!</v>
      </c>
      <c r="M534" s="2"/>
    </row>
    <row r="535" spans="1:13" ht="12.75" hidden="1">
      <c r="A535" s="10"/>
      <c r="F535" s="55"/>
      <c r="G535" s="55"/>
      <c r="H535" s="5">
        <v>0</v>
      </c>
      <c r="I535" s="20" t="e">
        <v>#DIV/0!</v>
      </c>
      <c r="M535" s="2"/>
    </row>
    <row r="536" spans="1:13" ht="12.75" hidden="1">
      <c r="A536" s="10"/>
      <c r="F536" s="55"/>
      <c r="G536" s="55"/>
      <c r="H536" s="5">
        <v>0</v>
      </c>
      <c r="I536" s="20" t="e">
        <v>#DIV/0!</v>
      </c>
      <c r="M536" s="2"/>
    </row>
    <row r="537" spans="1:13" ht="12.75" hidden="1">
      <c r="A537" s="10"/>
      <c r="F537" s="55"/>
      <c r="G537" s="55"/>
      <c r="H537" s="5">
        <v>0</v>
      </c>
      <c r="I537" s="20" t="e">
        <v>#DIV/0!</v>
      </c>
      <c r="M537" s="2"/>
    </row>
    <row r="538" spans="1:13" ht="12.75" hidden="1">
      <c r="A538" s="10"/>
      <c r="F538" s="55"/>
      <c r="G538" s="55"/>
      <c r="H538" s="5">
        <v>0</v>
      </c>
      <c r="I538" s="20" t="e">
        <v>#DIV/0!</v>
      </c>
      <c r="M538" s="2"/>
    </row>
    <row r="539" spans="1:13" ht="12.75" hidden="1">
      <c r="A539" s="10"/>
      <c r="F539" s="55"/>
      <c r="G539" s="55"/>
      <c r="H539" s="5">
        <v>0</v>
      </c>
      <c r="I539" s="20" t="e">
        <v>#DIV/0!</v>
      </c>
      <c r="M539" s="2"/>
    </row>
    <row r="540" spans="1:13" ht="12.75" hidden="1">
      <c r="A540" s="10"/>
      <c r="F540" s="55"/>
      <c r="G540" s="55"/>
      <c r="H540" s="5">
        <v>0</v>
      </c>
      <c r="I540" s="20" t="e">
        <v>#DIV/0!</v>
      </c>
      <c r="M540" s="2"/>
    </row>
    <row r="541" spans="1:13" ht="12.75" hidden="1">
      <c r="A541" s="10"/>
      <c r="F541" s="55"/>
      <c r="G541" s="55"/>
      <c r="H541" s="5">
        <v>0</v>
      </c>
      <c r="I541" s="20" t="e">
        <v>#DIV/0!</v>
      </c>
      <c r="M541" s="2"/>
    </row>
    <row r="542" spans="1:13" ht="12.75" hidden="1">
      <c r="A542" s="10"/>
      <c r="F542" s="55"/>
      <c r="G542" s="55"/>
      <c r="H542" s="5">
        <v>0</v>
      </c>
      <c r="I542" s="20" t="e">
        <v>#DIV/0!</v>
      </c>
      <c r="M542" s="2"/>
    </row>
    <row r="543" spans="1:13" ht="12.75" hidden="1">
      <c r="A543" s="10"/>
      <c r="F543" s="55"/>
      <c r="G543" s="55"/>
      <c r="H543" s="5">
        <v>0</v>
      </c>
      <c r="I543" s="20" t="e">
        <v>#DIV/0!</v>
      </c>
      <c r="M543" s="2"/>
    </row>
    <row r="544" spans="1:13" ht="12.75" hidden="1">
      <c r="A544" s="10"/>
      <c r="F544" s="55"/>
      <c r="G544" s="55"/>
      <c r="H544" s="5">
        <v>0</v>
      </c>
      <c r="I544" s="20" t="e">
        <v>#DIV/0!</v>
      </c>
      <c r="M544" s="2"/>
    </row>
    <row r="545" spans="1:13" ht="12.75" hidden="1">
      <c r="A545" s="10"/>
      <c r="F545" s="55"/>
      <c r="G545" s="55"/>
      <c r="H545" s="5">
        <v>0</v>
      </c>
      <c r="I545" s="20" t="e">
        <v>#DIV/0!</v>
      </c>
      <c r="M545" s="2"/>
    </row>
    <row r="546" spans="1:13" ht="12.75" hidden="1">
      <c r="A546" s="10"/>
      <c r="F546" s="55"/>
      <c r="G546" s="55"/>
      <c r="H546" s="5">
        <v>0</v>
      </c>
      <c r="I546" s="20" t="e">
        <v>#DIV/0!</v>
      </c>
      <c r="M546" s="2"/>
    </row>
    <row r="547" spans="1:13" ht="12.75" hidden="1">
      <c r="A547" s="10"/>
      <c r="F547" s="55"/>
      <c r="G547" s="55"/>
      <c r="H547" s="5">
        <v>0</v>
      </c>
      <c r="I547" s="20" t="e">
        <v>#DIV/0!</v>
      </c>
      <c r="M547" s="2"/>
    </row>
    <row r="548" spans="1:13" ht="12.75" hidden="1">
      <c r="A548" s="10"/>
      <c r="F548" s="55"/>
      <c r="G548" s="55"/>
      <c r="H548" s="5">
        <v>0</v>
      </c>
      <c r="I548" s="20" t="e">
        <v>#DIV/0!</v>
      </c>
      <c r="M548" s="2"/>
    </row>
    <row r="549" spans="1:13" ht="12.75" hidden="1">
      <c r="A549" s="10"/>
      <c r="F549" s="55"/>
      <c r="G549" s="55"/>
      <c r="H549" s="5">
        <v>0</v>
      </c>
      <c r="I549" s="20" t="e">
        <v>#DIV/0!</v>
      </c>
      <c r="M549" s="2"/>
    </row>
    <row r="550" spans="1:13" ht="12.75" hidden="1">
      <c r="A550" s="10"/>
      <c r="F550" s="55"/>
      <c r="G550" s="55"/>
      <c r="H550" s="5">
        <v>0</v>
      </c>
      <c r="I550" s="20" t="e">
        <v>#DIV/0!</v>
      </c>
      <c r="M550" s="2"/>
    </row>
    <row r="551" spans="1:13" ht="12.75" hidden="1">
      <c r="A551" s="10"/>
      <c r="F551" s="55"/>
      <c r="G551" s="55"/>
      <c r="H551" s="5">
        <v>0</v>
      </c>
      <c r="I551" s="20" t="e">
        <v>#DIV/0!</v>
      </c>
      <c r="M551" s="2"/>
    </row>
    <row r="552" spans="1:13" ht="12.75" hidden="1">
      <c r="A552" s="10"/>
      <c r="F552" s="55"/>
      <c r="G552" s="55"/>
      <c r="H552" s="5">
        <v>0</v>
      </c>
      <c r="I552" s="20" t="e">
        <v>#DIV/0!</v>
      </c>
      <c r="M552" s="2"/>
    </row>
    <row r="553" spans="1:13" ht="12.75" hidden="1">
      <c r="A553" s="10"/>
      <c r="F553" s="55"/>
      <c r="G553" s="55"/>
      <c r="H553" s="5">
        <v>0</v>
      </c>
      <c r="I553" s="20" t="e">
        <v>#DIV/0!</v>
      </c>
      <c r="M553" s="2"/>
    </row>
    <row r="554" spans="1:13" ht="12.75" hidden="1">
      <c r="A554" s="10"/>
      <c r="F554" s="55"/>
      <c r="G554" s="55"/>
      <c r="H554" s="5">
        <v>0</v>
      </c>
      <c r="I554" s="20" t="e">
        <v>#DIV/0!</v>
      </c>
      <c r="M554" s="2"/>
    </row>
    <row r="555" spans="1:13" ht="12.75" hidden="1">
      <c r="A555" s="10"/>
      <c r="F555" s="55"/>
      <c r="G555" s="55"/>
      <c r="H555" s="5">
        <v>0</v>
      </c>
      <c r="I555" s="20" t="e">
        <v>#DIV/0!</v>
      </c>
      <c r="M555" s="2"/>
    </row>
    <row r="556" spans="1:13" ht="12.75" hidden="1">
      <c r="A556" s="10"/>
      <c r="F556" s="55"/>
      <c r="G556" s="55"/>
      <c r="H556" s="5">
        <v>0</v>
      </c>
      <c r="I556" s="20" t="e">
        <v>#DIV/0!</v>
      </c>
      <c r="M556" s="2"/>
    </row>
    <row r="557" spans="1:13" ht="12.75" hidden="1">
      <c r="A557" s="10"/>
      <c r="F557" s="55"/>
      <c r="G557" s="55"/>
      <c r="H557" s="5">
        <v>0</v>
      </c>
      <c r="I557" s="20" t="e">
        <v>#DIV/0!</v>
      </c>
      <c r="M557" s="2"/>
    </row>
    <row r="558" spans="1:13" ht="12.75" hidden="1">
      <c r="A558" s="10"/>
      <c r="F558" s="55"/>
      <c r="G558" s="55"/>
      <c r="H558" s="5">
        <v>0</v>
      </c>
      <c r="I558" s="20" t="e">
        <v>#DIV/0!</v>
      </c>
      <c r="M558" s="2"/>
    </row>
    <row r="559" spans="1:13" ht="12.75" hidden="1">
      <c r="A559" s="10"/>
      <c r="F559" s="55"/>
      <c r="G559" s="55"/>
      <c r="H559" s="5">
        <v>0</v>
      </c>
      <c r="I559" s="20" t="e">
        <v>#DIV/0!</v>
      </c>
      <c r="M559" s="2"/>
    </row>
    <row r="560" spans="1:13" ht="12.75" hidden="1">
      <c r="A560" s="10"/>
      <c r="F560" s="55"/>
      <c r="G560" s="55"/>
      <c r="H560" s="5">
        <v>0</v>
      </c>
      <c r="I560" s="20" t="e">
        <v>#DIV/0!</v>
      </c>
      <c r="M560" s="2"/>
    </row>
    <row r="561" spans="1:13" ht="12.75" hidden="1">
      <c r="A561" s="10"/>
      <c r="F561" s="55"/>
      <c r="G561" s="55"/>
      <c r="H561" s="5">
        <v>0</v>
      </c>
      <c r="I561" s="20" t="e">
        <v>#DIV/0!</v>
      </c>
      <c r="M561" s="2"/>
    </row>
    <row r="562" spans="1:13" ht="12.75" hidden="1">
      <c r="A562" s="10"/>
      <c r="F562" s="55"/>
      <c r="G562" s="55"/>
      <c r="H562" s="5">
        <v>0</v>
      </c>
      <c r="I562" s="20" t="e">
        <v>#DIV/0!</v>
      </c>
      <c r="M562" s="2"/>
    </row>
    <row r="563" spans="1:13" ht="12.75" hidden="1">
      <c r="A563" s="10"/>
      <c r="F563" s="55"/>
      <c r="G563" s="55"/>
      <c r="H563" s="5">
        <v>0</v>
      </c>
      <c r="I563" s="20" t="e">
        <v>#DIV/0!</v>
      </c>
      <c r="M563" s="2"/>
    </row>
    <row r="564" spans="1:13" ht="12.75" hidden="1">
      <c r="A564" s="10"/>
      <c r="F564" s="55"/>
      <c r="G564" s="55"/>
      <c r="H564" s="5">
        <v>0</v>
      </c>
      <c r="I564" s="20" t="e">
        <v>#DIV/0!</v>
      </c>
      <c r="M564" s="2"/>
    </row>
    <row r="565" spans="1:13" ht="12.75" hidden="1">
      <c r="A565" s="10"/>
      <c r="F565" s="55"/>
      <c r="G565" s="55"/>
      <c r="H565" s="5">
        <v>0</v>
      </c>
      <c r="I565" s="20" t="e">
        <v>#DIV/0!</v>
      </c>
      <c r="M565" s="2"/>
    </row>
    <row r="566" spans="1:13" ht="12.75" hidden="1">
      <c r="A566" s="10"/>
      <c r="F566" s="55"/>
      <c r="G566" s="55"/>
      <c r="H566" s="5">
        <v>0</v>
      </c>
      <c r="I566" s="20" t="e">
        <v>#DIV/0!</v>
      </c>
      <c r="M566" s="2"/>
    </row>
    <row r="567" spans="1:13" ht="12.75" hidden="1">
      <c r="A567" s="10"/>
      <c r="F567" s="55"/>
      <c r="G567" s="55"/>
      <c r="H567" s="5">
        <v>0</v>
      </c>
      <c r="I567" s="20" t="e">
        <v>#DIV/0!</v>
      </c>
      <c r="M567" s="2"/>
    </row>
    <row r="568" spans="1:13" ht="12.75" hidden="1">
      <c r="A568" s="10"/>
      <c r="F568" s="55"/>
      <c r="G568" s="55"/>
      <c r="H568" s="5">
        <v>0</v>
      </c>
      <c r="I568" s="20" t="e">
        <v>#DIV/0!</v>
      </c>
      <c r="M568" s="2"/>
    </row>
    <row r="569" spans="1:13" ht="12.75" hidden="1">
      <c r="A569" s="10"/>
      <c r="F569" s="55"/>
      <c r="G569" s="55"/>
      <c r="H569" s="5">
        <v>0</v>
      </c>
      <c r="I569" s="20" t="e">
        <v>#DIV/0!</v>
      </c>
      <c r="M569" s="2"/>
    </row>
    <row r="570" spans="1:13" ht="12.75" hidden="1">
      <c r="A570" s="10"/>
      <c r="F570" s="55"/>
      <c r="G570" s="55"/>
      <c r="H570" s="5">
        <v>0</v>
      </c>
      <c r="I570" s="20" t="e">
        <v>#DIV/0!</v>
      </c>
      <c r="M570" s="2"/>
    </row>
    <row r="571" spans="1:13" ht="12.75" hidden="1">
      <c r="A571" s="10"/>
      <c r="F571" s="55"/>
      <c r="G571" s="55"/>
      <c r="H571" s="5">
        <v>0</v>
      </c>
      <c r="I571" s="20" t="e">
        <v>#DIV/0!</v>
      </c>
      <c r="M571" s="2"/>
    </row>
    <row r="572" spans="1:13" ht="12.75" hidden="1">
      <c r="A572" s="10"/>
      <c r="F572" s="55"/>
      <c r="G572" s="55"/>
      <c r="H572" s="5">
        <v>0</v>
      </c>
      <c r="I572" s="20" t="e">
        <v>#DIV/0!</v>
      </c>
      <c r="M572" s="2"/>
    </row>
    <row r="573" spans="1:13" ht="12.75" hidden="1">
      <c r="A573" s="10"/>
      <c r="F573" s="55"/>
      <c r="G573" s="55"/>
      <c r="H573" s="5">
        <v>0</v>
      </c>
      <c r="I573" s="20" t="e">
        <v>#DIV/0!</v>
      </c>
      <c r="M573" s="2"/>
    </row>
    <row r="574" spans="1:13" ht="12.75" hidden="1">
      <c r="A574" s="10"/>
      <c r="F574" s="55"/>
      <c r="G574" s="55"/>
      <c r="H574" s="5">
        <v>0</v>
      </c>
      <c r="I574" s="20" t="e">
        <v>#DIV/0!</v>
      </c>
      <c r="M574" s="2"/>
    </row>
    <row r="575" spans="1:13" ht="12.75" hidden="1">
      <c r="A575" s="10"/>
      <c r="F575" s="55"/>
      <c r="G575" s="55"/>
      <c r="H575" s="5">
        <v>0</v>
      </c>
      <c r="I575" s="20" t="e">
        <v>#DIV/0!</v>
      </c>
      <c r="M575" s="2"/>
    </row>
    <row r="576" spans="1:13" ht="12.75" hidden="1">
      <c r="A576" s="10"/>
      <c r="F576" s="55"/>
      <c r="G576" s="55"/>
      <c r="H576" s="5">
        <v>0</v>
      </c>
      <c r="I576" s="20" t="e">
        <v>#DIV/0!</v>
      </c>
      <c r="M576" s="2"/>
    </row>
    <row r="577" spans="1:13" ht="12.75" hidden="1">
      <c r="A577" s="10"/>
      <c r="F577" s="55"/>
      <c r="G577" s="55"/>
      <c r="H577" s="5">
        <v>0</v>
      </c>
      <c r="I577" s="20" t="e">
        <v>#DIV/0!</v>
      </c>
      <c r="M577" s="2"/>
    </row>
    <row r="578" spans="1:13" ht="12.75" hidden="1">
      <c r="A578" s="10"/>
      <c r="F578" s="55"/>
      <c r="G578" s="55"/>
      <c r="H578" s="5">
        <v>0</v>
      </c>
      <c r="I578" s="20" t="e">
        <v>#DIV/0!</v>
      </c>
      <c r="M578" s="2"/>
    </row>
    <row r="579" spans="1:13" ht="12.75" hidden="1">
      <c r="A579" s="10"/>
      <c r="F579" s="55"/>
      <c r="G579" s="55"/>
      <c r="H579" s="5">
        <v>0</v>
      </c>
      <c r="I579" s="20" t="e">
        <v>#DIV/0!</v>
      </c>
      <c r="M579" s="2"/>
    </row>
    <row r="580" spans="1:13" ht="12.75" hidden="1">
      <c r="A580" s="10"/>
      <c r="F580" s="55"/>
      <c r="G580" s="55"/>
      <c r="H580" s="5">
        <v>0</v>
      </c>
      <c r="I580" s="20" t="e">
        <v>#DIV/0!</v>
      </c>
      <c r="M580" s="2"/>
    </row>
    <row r="581" spans="1:13" ht="12.75" hidden="1">
      <c r="A581" s="10"/>
      <c r="F581" s="55"/>
      <c r="G581" s="55"/>
      <c r="H581" s="5">
        <v>0</v>
      </c>
      <c r="I581" s="20" t="e">
        <v>#DIV/0!</v>
      </c>
      <c r="M581" s="2"/>
    </row>
    <row r="582" spans="1:13" ht="12.75" hidden="1">
      <c r="A582" s="10"/>
      <c r="F582" s="55"/>
      <c r="G582" s="55"/>
      <c r="H582" s="5">
        <v>0</v>
      </c>
      <c r="I582" s="20" t="e">
        <v>#DIV/0!</v>
      </c>
      <c r="M582" s="2"/>
    </row>
    <row r="583" spans="1:13" ht="12.75" hidden="1">
      <c r="A583" s="10"/>
      <c r="F583" s="55"/>
      <c r="G583" s="55"/>
      <c r="H583" s="5">
        <v>0</v>
      </c>
      <c r="I583" s="20" t="e">
        <v>#DIV/0!</v>
      </c>
      <c r="M583" s="2"/>
    </row>
    <row r="584" spans="1:13" ht="12.75" hidden="1">
      <c r="A584" s="10"/>
      <c r="F584" s="55"/>
      <c r="G584" s="55"/>
      <c r="H584" s="5">
        <v>0</v>
      </c>
      <c r="I584" s="20" t="e">
        <v>#DIV/0!</v>
      </c>
      <c r="M584" s="2"/>
    </row>
    <row r="585" spans="1:13" ht="12.75" hidden="1">
      <c r="A585" s="10"/>
      <c r="F585" s="55"/>
      <c r="G585" s="55"/>
      <c r="H585" s="5">
        <v>0</v>
      </c>
      <c r="I585" s="20" t="e">
        <v>#DIV/0!</v>
      </c>
      <c r="M585" s="2"/>
    </row>
    <row r="586" spans="1:13" ht="12.75" hidden="1">
      <c r="A586" s="10"/>
      <c r="F586" s="55"/>
      <c r="G586" s="55"/>
      <c r="H586" s="5">
        <v>0</v>
      </c>
      <c r="I586" s="20" t="e">
        <v>#DIV/0!</v>
      </c>
      <c r="M586" s="2"/>
    </row>
    <row r="587" spans="1:13" ht="12.75" hidden="1">
      <c r="A587" s="10"/>
      <c r="F587" s="55"/>
      <c r="G587" s="55"/>
      <c r="H587" s="5">
        <v>0</v>
      </c>
      <c r="I587" s="20" t="e">
        <v>#DIV/0!</v>
      </c>
      <c r="M587" s="2"/>
    </row>
    <row r="588" spans="1:13" ht="12.75" hidden="1">
      <c r="A588" s="10"/>
      <c r="F588" s="55"/>
      <c r="G588" s="55"/>
      <c r="H588" s="5">
        <v>0</v>
      </c>
      <c r="I588" s="20" t="e">
        <v>#DIV/0!</v>
      </c>
      <c r="M588" s="2"/>
    </row>
    <row r="589" spans="1:13" ht="12.75" hidden="1">
      <c r="A589" s="10"/>
      <c r="F589" s="55"/>
      <c r="G589" s="55"/>
      <c r="H589" s="5">
        <v>0</v>
      </c>
      <c r="I589" s="20" t="e">
        <v>#DIV/0!</v>
      </c>
      <c r="M589" s="2"/>
    </row>
    <row r="590" spans="1:13" ht="12.75" hidden="1">
      <c r="A590" s="10"/>
      <c r="F590" s="55"/>
      <c r="G590" s="55"/>
      <c r="H590" s="5">
        <v>0</v>
      </c>
      <c r="I590" s="20" t="e">
        <v>#DIV/0!</v>
      </c>
      <c r="M590" s="2"/>
    </row>
    <row r="591" spans="1:13" ht="12.75" hidden="1">
      <c r="A591" s="10"/>
      <c r="F591" s="55"/>
      <c r="G591" s="55"/>
      <c r="H591" s="5">
        <v>0</v>
      </c>
      <c r="I591" s="20" t="e">
        <v>#DIV/0!</v>
      </c>
      <c r="M591" s="2"/>
    </row>
    <row r="592" spans="1:13" ht="12.75" hidden="1">
      <c r="A592" s="10"/>
      <c r="F592" s="55"/>
      <c r="G592" s="55"/>
      <c r="H592" s="5">
        <v>0</v>
      </c>
      <c r="I592" s="20" t="e">
        <v>#DIV/0!</v>
      </c>
      <c r="M592" s="2"/>
    </row>
    <row r="593" spans="1:13" ht="12.75" hidden="1">
      <c r="A593" s="10"/>
      <c r="F593" s="55"/>
      <c r="G593" s="55"/>
      <c r="H593" s="5">
        <v>0</v>
      </c>
      <c r="I593" s="20" t="e">
        <v>#DIV/0!</v>
      </c>
      <c r="M593" s="2"/>
    </row>
    <row r="594" spans="1:13" ht="12.75" hidden="1">
      <c r="A594" s="10"/>
      <c r="F594" s="55"/>
      <c r="G594" s="55"/>
      <c r="H594" s="5">
        <v>0</v>
      </c>
      <c r="I594" s="20" t="e">
        <v>#DIV/0!</v>
      </c>
      <c r="M594" s="2"/>
    </row>
    <row r="595" spans="1:13" ht="12.75" hidden="1">
      <c r="A595" s="10"/>
      <c r="F595" s="55"/>
      <c r="G595" s="55"/>
      <c r="H595" s="5">
        <v>0</v>
      </c>
      <c r="I595" s="20" t="e">
        <v>#DIV/0!</v>
      </c>
      <c r="M595" s="2"/>
    </row>
    <row r="596" spans="1:13" ht="12.75" hidden="1">
      <c r="A596" s="10"/>
      <c r="F596" s="55"/>
      <c r="G596" s="55"/>
      <c r="H596" s="5">
        <v>0</v>
      </c>
      <c r="I596" s="20" t="e">
        <v>#DIV/0!</v>
      </c>
      <c r="M596" s="2"/>
    </row>
    <row r="597" spans="1:13" ht="12.75" hidden="1">
      <c r="A597" s="10"/>
      <c r="F597" s="55"/>
      <c r="G597" s="55"/>
      <c r="H597" s="5">
        <v>0</v>
      </c>
      <c r="I597" s="20" t="e">
        <v>#DIV/0!</v>
      </c>
      <c r="M597" s="2"/>
    </row>
    <row r="598" spans="1:13" ht="12.75" hidden="1">
      <c r="A598" s="10"/>
      <c r="F598" s="55"/>
      <c r="G598" s="55"/>
      <c r="H598" s="5">
        <v>0</v>
      </c>
      <c r="I598" s="20" t="e">
        <v>#DIV/0!</v>
      </c>
      <c r="M598" s="2"/>
    </row>
    <row r="599" spans="1:13" ht="12.75" hidden="1">
      <c r="A599" s="10"/>
      <c r="F599" s="55"/>
      <c r="G599" s="55"/>
      <c r="H599" s="5">
        <v>0</v>
      </c>
      <c r="I599" s="20" t="e">
        <v>#DIV/0!</v>
      </c>
      <c r="M599" s="2"/>
    </row>
    <row r="600" spans="1:13" ht="12.75" hidden="1">
      <c r="A600" s="10"/>
      <c r="F600" s="55"/>
      <c r="G600" s="55"/>
      <c r="H600" s="5">
        <v>0</v>
      </c>
      <c r="I600" s="20" t="e">
        <v>#DIV/0!</v>
      </c>
      <c r="M600" s="2"/>
    </row>
    <row r="601" spans="1:13" ht="12.75" hidden="1">
      <c r="A601" s="10"/>
      <c r="F601" s="55"/>
      <c r="G601" s="55"/>
      <c r="H601" s="5">
        <v>0</v>
      </c>
      <c r="I601" s="20" t="e">
        <v>#DIV/0!</v>
      </c>
      <c r="M601" s="2"/>
    </row>
    <row r="602" spans="1:13" ht="12.75" hidden="1">
      <c r="A602" s="10"/>
      <c r="F602" s="55"/>
      <c r="G602" s="55"/>
      <c r="H602" s="5">
        <v>0</v>
      </c>
      <c r="I602" s="20" t="e">
        <v>#DIV/0!</v>
      </c>
      <c r="M602" s="2"/>
    </row>
    <row r="603" spans="1:13" ht="12.75" hidden="1">
      <c r="A603" s="10"/>
      <c r="F603" s="55"/>
      <c r="G603" s="55"/>
      <c r="H603" s="5">
        <v>0</v>
      </c>
      <c r="I603" s="20" t="e">
        <v>#DIV/0!</v>
      </c>
      <c r="M603" s="2"/>
    </row>
    <row r="604" spans="1:13" ht="12.75" hidden="1">
      <c r="A604" s="10"/>
      <c r="F604" s="55"/>
      <c r="G604" s="55"/>
      <c r="H604" s="5">
        <v>0</v>
      </c>
      <c r="I604" s="20" t="e">
        <v>#DIV/0!</v>
      </c>
      <c r="M604" s="2"/>
    </row>
    <row r="605" spans="1:13" ht="12.75" hidden="1">
      <c r="A605" s="10"/>
      <c r="F605" s="55"/>
      <c r="G605" s="55"/>
      <c r="H605" s="5">
        <v>0</v>
      </c>
      <c r="I605" s="20" t="e">
        <v>#DIV/0!</v>
      </c>
      <c r="M605" s="2"/>
    </row>
    <row r="606" spans="1:13" ht="12.75" hidden="1">
      <c r="A606" s="10"/>
      <c r="F606" s="55"/>
      <c r="G606" s="55"/>
      <c r="H606" s="5">
        <v>0</v>
      </c>
      <c r="I606" s="20" t="e">
        <v>#DIV/0!</v>
      </c>
      <c r="M606" s="2"/>
    </row>
    <row r="607" spans="1:13" ht="12.75" hidden="1">
      <c r="A607" s="10"/>
      <c r="F607" s="55"/>
      <c r="G607" s="55"/>
      <c r="H607" s="5">
        <v>0</v>
      </c>
      <c r="I607" s="20" t="e">
        <v>#DIV/0!</v>
      </c>
      <c r="M607" s="2"/>
    </row>
    <row r="608" spans="1:13" ht="12.75" hidden="1">
      <c r="A608" s="10"/>
      <c r="F608" s="55"/>
      <c r="G608" s="55"/>
      <c r="H608" s="5">
        <v>0</v>
      </c>
      <c r="I608" s="20" t="e">
        <v>#DIV/0!</v>
      </c>
      <c r="M608" s="2"/>
    </row>
    <row r="609" spans="1:13" ht="12.75" hidden="1">
      <c r="A609" s="10"/>
      <c r="F609" s="55"/>
      <c r="G609" s="55"/>
      <c r="H609" s="5">
        <v>0</v>
      </c>
      <c r="I609" s="20" t="e">
        <v>#DIV/0!</v>
      </c>
      <c r="M609" s="2"/>
    </row>
    <row r="610" spans="1:13" ht="12.75" hidden="1">
      <c r="A610" s="10"/>
      <c r="F610" s="55"/>
      <c r="G610" s="55"/>
      <c r="H610" s="5">
        <v>0</v>
      </c>
      <c r="I610" s="20" t="e">
        <v>#DIV/0!</v>
      </c>
      <c r="M610" s="2"/>
    </row>
    <row r="611" spans="1:13" ht="12.75" hidden="1">
      <c r="A611" s="10"/>
      <c r="F611" s="55"/>
      <c r="G611" s="55"/>
      <c r="H611" s="5">
        <v>0</v>
      </c>
      <c r="I611" s="20" t="e">
        <v>#DIV/0!</v>
      </c>
      <c r="M611" s="2"/>
    </row>
    <row r="612" spans="1:13" ht="12.75" hidden="1">
      <c r="A612" s="10"/>
      <c r="F612" s="55"/>
      <c r="G612" s="55"/>
      <c r="H612" s="5">
        <v>0</v>
      </c>
      <c r="I612" s="20" t="e">
        <v>#DIV/0!</v>
      </c>
      <c r="M612" s="2"/>
    </row>
    <row r="613" spans="1:13" ht="12.75" hidden="1">
      <c r="A613" s="10"/>
      <c r="F613" s="55"/>
      <c r="G613" s="55"/>
      <c r="H613" s="5">
        <v>0</v>
      </c>
      <c r="I613" s="20" t="e">
        <v>#DIV/0!</v>
      </c>
      <c r="M613" s="2"/>
    </row>
    <row r="614" spans="1:13" ht="12.75" hidden="1">
      <c r="A614" s="10"/>
      <c r="F614" s="55"/>
      <c r="G614" s="55"/>
      <c r="H614" s="5">
        <v>0</v>
      </c>
      <c r="I614" s="20" t="e">
        <v>#DIV/0!</v>
      </c>
      <c r="M614" s="2"/>
    </row>
    <row r="615" spans="1:13" ht="12.75" hidden="1">
      <c r="A615" s="10"/>
      <c r="F615" s="55"/>
      <c r="G615" s="55"/>
      <c r="H615" s="5">
        <v>0</v>
      </c>
      <c r="I615" s="20" t="e">
        <v>#DIV/0!</v>
      </c>
      <c r="M615" s="2"/>
    </row>
    <row r="616" spans="1:13" ht="12.75" hidden="1">
      <c r="A616" s="10"/>
      <c r="F616" s="55"/>
      <c r="G616" s="55"/>
      <c r="H616" s="5">
        <v>0</v>
      </c>
      <c r="I616" s="20" t="e">
        <v>#DIV/0!</v>
      </c>
      <c r="M616" s="2"/>
    </row>
    <row r="617" spans="1:13" ht="12.75" hidden="1">
      <c r="A617" s="10"/>
      <c r="F617" s="55"/>
      <c r="G617" s="55"/>
      <c r="H617" s="5">
        <v>0</v>
      </c>
      <c r="I617" s="20" t="e">
        <v>#DIV/0!</v>
      </c>
      <c r="M617" s="2"/>
    </row>
    <row r="618" spans="1:13" ht="12.75" hidden="1">
      <c r="A618" s="10"/>
      <c r="F618" s="55"/>
      <c r="G618" s="55"/>
      <c r="H618" s="5">
        <v>0</v>
      </c>
      <c r="I618" s="20" t="e">
        <v>#DIV/0!</v>
      </c>
      <c r="M618" s="2"/>
    </row>
    <row r="619" spans="1:13" ht="12.75" hidden="1">
      <c r="A619" s="10"/>
      <c r="F619" s="55"/>
      <c r="G619" s="55"/>
      <c r="H619" s="5">
        <v>0</v>
      </c>
      <c r="I619" s="20" t="e">
        <v>#DIV/0!</v>
      </c>
      <c r="M619" s="2"/>
    </row>
    <row r="620" spans="1:13" ht="12.75" hidden="1">
      <c r="A620" s="10"/>
      <c r="F620" s="55"/>
      <c r="G620" s="55"/>
      <c r="H620" s="5">
        <v>0</v>
      </c>
      <c r="I620" s="20" t="e">
        <v>#DIV/0!</v>
      </c>
      <c r="M620" s="2"/>
    </row>
    <row r="621" spans="1:13" ht="12.75" hidden="1">
      <c r="A621" s="10"/>
      <c r="F621" s="55"/>
      <c r="G621" s="55"/>
      <c r="H621" s="5">
        <v>0</v>
      </c>
      <c r="I621" s="20" t="e">
        <v>#DIV/0!</v>
      </c>
      <c r="M621" s="2"/>
    </row>
    <row r="622" spans="1:13" ht="12.75" hidden="1">
      <c r="A622" s="10"/>
      <c r="F622" s="55"/>
      <c r="G622" s="55"/>
      <c r="H622" s="5">
        <v>0</v>
      </c>
      <c r="I622" s="20" t="e">
        <v>#DIV/0!</v>
      </c>
      <c r="M622" s="2"/>
    </row>
    <row r="623" spans="1:13" ht="12.75" hidden="1">
      <c r="A623" s="10"/>
      <c r="F623" s="55"/>
      <c r="G623" s="55"/>
      <c r="M623" s="2"/>
    </row>
    <row r="624" spans="1:13" ht="12.75" hidden="1">
      <c r="A624" s="10"/>
      <c r="F624" s="55"/>
      <c r="G624" s="55"/>
      <c r="M624" s="2"/>
    </row>
    <row r="625" spans="1:13" ht="12.75" hidden="1">
      <c r="A625" s="10"/>
      <c r="F625" s="55"/>
      <c r="G625" s="55"/>
      <c r="M625" s="2"/>
    </row>
    <row r="626" spans="1:13" ht="12.75" hidden="1">
      <c r="A626" s="10"/>
      <c r="F626" s="55"/>
      <c r="G626" s="55"/>
      <c r="M626" s="2"/>
    </row>
    <row r="627" spans="1:13" ht="12.75" hidden="1">
      <c r="A627" s="10"/>
      <c r="F627" s="55"/>
      <c r="G627" s="55"/>
      <c r="M627" s="2"/>
    </row>
    <row r="628" spans="1:13" ht="12.75" hidden="1">
      <c r="A628" s="10"/>
      <c r="F628" s="55"/>
      <c r="G628" s="55"/>
      <c r="M628" s="2"/>
    </row>
    <row r="629" spans="1:13" ht="12.75" hidden="1">
      <c r="A629" s="10"/>
      <c r="F629" s="55"/>
      <c r="G629" s="55"/>
      <c r="M629" s="2"/>
    </row>
    <row r="630" spans="1:13" ht="12.75" hidden="1">
      <c r="A630" s="10"/>
      <c r="F630" s="55"/>
      <c r="G630" s="55"/>
      <c r="M630" s="2"/>
    </row>
    <row r="631" spans="1:13" ht="12.75" hidden="1">
      <c r="A631" s="10"/>
      <c r="F631" s="55"/>
      <c r="G631" s="55"/>
      <c r="M631" s="2"/>
    </row>
    <row r="632" spans="1:13" ht="12.75" hidden="1">
      <c r="A632" s="10"/>
      <c r="F632" s="55"/>
      <c r="G632" s="55"/>
      <c r="M632" s="2"/>
    </row>
    <row r="633" spans="1:13" ht="12.75" hidden="1">
      <c r="A633" s="10"/>
      <c r="F633" s="55"/>
      <c r="G633" s="55"/>
      <c r="M633" s="2"/>
    </row>
    <row r="634" spans="1:13" ht="12.75" hidden="1">
      <c r="A634" s="10"/>
      <c r="F634" s="55"/>
      <c r="G634" s="55"/>
      <c r="M634" s="2"/>
    </row>
    <row r="635" spans="1:13" ht="12.75" hidden="1">
      <c r="A635" s="10"/>
      <c r="F635" s="55"/>
      <c r="G635" s="55"/>
      <c r="M635" s="2"/>
    </row>
    <row r="636" spans="1:13" ht="12.75" hidden="1">
      <c r="A636" s="10"/>
      <c r="F636" s="55"/>
      <c r="G636" s="55"/>
      <c r="M636" s="2"/>
    </row>
    <row r="637" spans="1:13" ht="12.75" hidden="1">
      <c r="A637" s="10"/>
      <c r="F637" s="55"/>
      <c r="G637" s="55"/>
      <c r="M637" s="2"/>
    </row>
    <row r="638" spans="1:13" ht="12.75" hidden="1">
      <c r="A638" s="10"/>
      <c r="F638" s="55"/>
      <c r="G638" s="55"/>
      <c r="M638" s="2"/>
    </row>
    <row r="639" spans="1:13" ht="12.75" hidden="1">
      <c r="A639" s="10"/>
      <c r="F639" s="55"/>
      <c r="G639" s="55"/>
      <c r="M639" s="2"/>
    </row>
    <row r="640" spans="1:13" ht="12.75" hidden="1">
      <c r="A640" s="10"/>
      <c r="F640" s="55"/>
      <c r="G640" s="55"/>
      <c r="M640" s="2"/>
    </row>
    <row r="641" spans="1:13" ht="12.75" hidden="1">
      <c r="A641" s="10"/>
      <c r="F641" s="55"/>
      <c r="G641" s="55"/>
      <c r="M641" s="2"/>
    </row>
    <row r="642" spans="1:13" ht="12.75" hidden="1">
      <c r="A642" s="10"/>
      <c r="F642" s="55"/>
      <c r="G642" s="55"/>
      <c r="M642" s="2"/>
    </row>
    <row r="643" spans="1:13" ht="12.75" hidden="1">
      <c r="A643" s="10"/>
      <c r="F643" s="55"/>
      <c r="G643" s="55"/>
      <c r="M643" s="2"/>
    </row>
    <row r="644" spans="1:13" ht="12.75" hidden="1">
      <c r="A644" s="10"/>
      <c r="F644" s="55"/>
      <c r="G644" s="55"/>
      <c r="M644" s="2"/>
    </row>
    <row r="645" spans="1:13" ht="12.75" hidden="1">
      <c r="A645" s="10"/>
      <c r="F645" s="55"/>
      <c r="G645" s="55"/>
      <c r="M645" s="2"/>
    </row>
    <row r="646" spans="1:13" ht="12.75" hidden="1">
      <c r="A646" s="10"/>
      <c r="F646" s="55"/>
      <c r="G646" s="55"/>
      <c r="M646" s="2"/>
    </row>
    <row r="647" spans="1:13" ht="12.75" hidden="1">
      <c r="A647" s="10"/>
      <c r="F647" s="55"/>
      <c r="G647" s="55"/>
      <c r="M647" s="2"/>
    </row>
    <row r="648" spans="1:13" ht="12.75" hidden="1">
      <c r="A648" s="10"/>
      <c r="F648" s="55"/>
      <c r="G648" s="55"/>
      <c r="M648" s="2"/>
    </row>
    <row r="649" spans="1:13" ht="12.75" hidden="1">
      <c r="A649" s="10"/>
      <c r="F649" s="55"/>
      <c r="G649" s="55"/>
      <c r="M649" s="2"/>
    </row>
    <row r="650" spans="1:13" ht="12.75" hidden="1">
      <c r="A650" s="10"/>
      <c r="F650" s="55"/>
      <c r="G650" s="55"/>
      <c r="M650" s="2"/>
    </row>
    <row r="651" spans="1:13" ht="12.75" hidden="1">
      <c r="A651" s="10"/>
      <c r="F651" s="55"/>
      <c r="G651" s="55"/>
      <c r="M651" s="2"/>
    </row>
    <row r="652" spans="1:13" ht="12.75" hidden="1">
      <c r="A652" s="10"/>
      <c r="F652" s="55"/>
      <c r="G652" s="55"/>
      <c r="M652" s="2"/>
    </row>
    <row r="653" spans="1:13" ht="12.75" hidden="1">
      <c r="A653" s="10"/>
      <c r="F653" s="55"/>
      <c r="G653" s="55"/>
      <c r="M653" s="2"/>
    </row>
    <row r="654" spans="1:13" ht="12.75" hidden="1">
      <c r="A654" s="10"/>
      <c r="F654" s="55"/>
      <c r="G654" s="55"/>
      <c r="M654" s="2"/>
    </row>
    <row r="655" spans="1:13" ht="12.75" hidden="1">
      <c r="A655" s="10"/>
      <c r="F655" s="55"/>
      <c r="G655" s="55"/>
      <c r="M655" s="2"/>
    </row>
    <row r="656" spans="1:13" ht="12.75" hidden="1">
      <c r="A656" s="10"/>
      <c r="F656" s="55"/>
      <c r="G656" s="55"/>
      <c r="M656" s="2"/>
    </row>
    <row r="657" spans="1:13" ht="12.75" hidden="1">
      <c r="A657" s="10"/>
      <c r="F657" s="55"/>
      <c r="G657" s="55"/>
      <c r="M657" s="2"/>
    </row>
    <row r="658" spans="1:13" ht="12.75" hidden="1">
      <c r="A658" s="10"/>
      <c r="F658" s="55"/>
      <c r="G658" s="55"/>
      <c r="M658" s="2"/>
    </row>
    <row r="659" spans="1:13" ht="12.75" hidden="1">
      <c r="A659" s="10"/>
      <c r="F659" s="55"/>
      <c r="G659" s="55"/>
      <c r="M659" s="2"/>
    </row>
    <row r="660" spans="1:13" ht="12.75" hidden="1">
      <c r="A660" s="10"/>
      <c r="F660" s="55"/>
      <c r="G660" s="55"/>
      <c r="M660" s="2"/>
    </row>
    <row r="661" spans="1:13" ht="12.75" hidden="1">
      <c r="A661" s="10"/>
      <c r="F661" s="55"/>
      <c r="G661" s="55"/>
      <c r="M661" s="2"/>
    </row>
    <row r="662" spans="1:13" ht="12.75" hidden="1">
      <c r="A662" s="10"/>
      <c r="F662" s="55"/>
      <c r="G662" s="55"/>
      <c r="M662" s="2"/>
    </row>
    <row r="663" spans="1:13" ht="12.75" hidden="1">
      <c r="A663" s="10"/>
      <c r="F663" s="55"/>
      <c r="G663" s="55"/>
      <c r="M663" s="2"/>
    </row>
    <row r="664" spans="1:13" ht="12.75" hidden="1">
      <c r="A664" s="10"/>
      <c r="F664" s="55"/>
      <c r="G664" s="55"/>
      <c r="M664" s="2"/>
    </row>
    <row r="665" spans="1:13" ht="12.75" hidden="1">
      <c r="A665" s="10"/>
      <c r="F665" s="55"/>
      <c r="G665" s="55"/>
      <c r="M665" s="2"/>
    </row>
    <row r="666" spans="1:13" ht="12.75" hidden="1">
      <c r="A666" s="10"/>
      <c r="F666" s="55"/>
      <c r="G666" s="55"/>
      <c r="M666" s="2"/>
    </row>
    <row r="667" spans="1:13" ht="12.75" hidden="1">
      <c r="A667" s="10"/>
      <c r="F667" s="55"/>
      <c r="G667" s="55"/>
      <c r="M667" s="2"/>
    </row>
    <row r="668" spans="1:13" ht="12.75" hidden="1">
      <c r="A668" s="10"/>
      <c r="F668" s="55"/>
      <c r="G668" s="55"/>
      <c r="M668" s="2"/>
    </row>
    <row r="669" spans="1:13" ht="12.75" hidden="1">
      <c r="A669" s="10"/>
      <c r="F669" s="55"/>
      <c r="G669" s="55"/>
      <c r="M669" s="2"/>
    </row>
    <row r="670" spans="1:13" ht="12.75" hidden="1">
      <c r="A670" s="10"/>
      <c r="F670" s="55"/>
      <c r="G670" s="55"/>
      <c r="M670" s="2"/>
    </row>
    <row r="671" spans="1:13" ht="12.75" hidden="1">
      <c r="A671" s="10"/>
      <c r="F671" s="55"/>
      <c r="G671" s="55"/>
      <c r="M671" s="2"/>
    </row>
    <row r="672" spans="1:13" ht="12.75" hidden="1">
      <c r="A672" s="10"/>
      <c r="F672" s="55"/>
      <c r="G672" s="55"/>
      <c r="M672" s="2"/>
    </row>
    <row r="673" spans="1:13" ht="12.75" hidden="1">
      <c r="A673" s="10"/>
      <c r="F673" s="55"/>
      <c r="G673" s="55"/>
      <c r="M673" s="2"/>
    </row>
    <row r="674" spans="1:13" ht="12.75" hidden="1">
      <c r="A674" s="10"/>
      <c r="F674" s="55"/>
      <c r="G674" s="55"/>
      <c r="M674" s="2"/>
    </row>
    <row r="675" spans="1:13" ht="12.75" hidden="1">
      <c r="A675" s="10"/>
      <c r="F675" s="55"/>
      <c r="G675" s="55"/>
      <c r="M675" s="2"/>
    </row>
    <row r="676" spans="1:13" ht="12.75" hidden="1">
      <c r="A676" s="10"/>
      <c r="F676" s="55"/>
      <c r="G676" s="55"/>
      <c r="M676" s="2"/>
    </row>
    <row r="677" spans="1:13" ht="12.75" hidden="1">
      <c r="A677" s="10"/>
      <c r="F677" s="55"/>
      <c r="G677" s="55"/>
      <c r="M677" s="2"/>
    </row>
    <row r="678" spans="1:13" ht="12.75" hidden="1">
      <c r="A678" s="10"/>
      <c r="F678" s="55"/>
      <c r="G678" s="55"/>
      <c r="M678" s="2"/>
    </row>
    <row r="679" spans="1:13" ht="12.75" hidden="1">
      <c r="A679" s="10"/>
      <c r="F679" s="55"/>
      <c r="G679" s="55"/>
      <c r="M679" s="2"/>
    </row>
    <row r="680" spans="1:13" ht="12.75" hidden="1">
      <c r="A680" s="10"/>
      <c r="F680" s="55"/>
      <c r="G680" s="55"/>
      <c r="M680" s="2"/>
    </row>
    <row r="681" spans="1:13" ht="12.75" hidden="1">
      <c r="A681" s="10"/>
      <c r="F681" s="55"/>
      <c r="G681" s="55"/>
      <c r="M681" s="2"/>
    </row>
    <row r="682" spans="1:13" ht="12.75" hidden="1">
      <c r="A682" s="10"/>
      <c r="F682" s="55"/>
      <c r="G682" s="55"/>
      <c r="M682" s="2"/>
    </row>
    <row r="683" spans="1:13" ht="12.75" hidden="1">
      <c r="A683" s="10"/>
      <c r="F683" s="55"/>
      <c r="G683" s="55"/>
      <c r="M683" s="2"/>
    </row>
    <row r="684" spans="1:13" ht="12.75" hidden="1">
      <c r="A684" s="10"/>
      <c r="F684" s="55"/>
      <c r="G684" s="55"/>
      <c r="M684" s="2"/>
    </row>
    <row r="685" spans="1:13" ht="12.75" hidden="1">
      <c r="A685" s="10"/>
      <c r="F685" s="55"/>
      <c r="G685" s="55"/>
      <c r="M685" s="2"/>
    </row>
    <row r="686" spans="1:13" ht="12.75" hidden="1">
      <c r="A686" s="10"/>
      <c r="F686" s="55"/>
      <c r="G686" s="55"/>
      <c r="M686" s="2"/>
    </row>
    <row r="687" spans="1:13" ht="12.75" hidden="1">
      <c r="A687" s="10"/>
      <c r="F687" s="55"/>
      <c r="G687" s="55"/>
      <c r="M687" s="2"/>
    </row>
    <row r="688" spans="1:13" ht="12.75" hidden="1">
      <c r="A688" s="10"/>
      <c r="F688" s="55"/>
      <c r="G688" s="55"/>
      <c r="M688" s="2"/>
    </row>
    <row r="689" spans="1:13" ht="12.75" hidden="1">
      <c r="A689" s="10"/>
      <c r="F689" s="55"/>
      <c r="G689" s="55"/>
      <c r="M689" s="2"/>
    </row>
    <row r="690" spans="1:13" ht="12.75" hidden="1">
      <c r="A690" s="10"/>
      <c r="F690" s="55"/>
      <c r="G690" s="55"/>
      <c r="M690" s="2"/>
    </row>
    <row r="691" spans="1:13" ht="12.75" hidden="1">
      <c r="A691" s="10"/>
      <c r="F691" s="55"/>
      <c r="G691" s="55"/>
      <c r="M691" s="2"/>
    </row>
    <row r="692" spans="1:13" s="289" customFormat="1" ht="12.75" hidden="1">
      <c r="A692" s="284"/>
      <c r="B692" s="285"/>
      <c r="C692" s="284"/>
      <c r="D692" s="284"/>
      <c r="E692" s="284"/>
      <c r="F692" s="286"/>
      <c r="G692" s="286"/>
      <c r="H692" s="285"/>
      <c r="I692" s="269"/>
      <c r="K692" s="68"/>
      <c r="L692" s="13"/>
      <c r="M692" s="2"/>
    </row>
    <row r="693" spans="1:13" s="289" customFormat="1" ht="12.75" hidden="1">
      <c r="A693" s="284"/>
      <c r="B693" s="285"/>
      <c r="C693" s="284"/>
      <c r="D693" s="284"/>
      <c r="E693" s="284"/>
      <c r="F693" s="286"/>
      <c r="G693" s="286"/>
      <c r="H693" s="285"/>
      <c r="I693" s="269"/>
      <c r="K693" s="68"/>
      <c r="L693" s="13"/>
      <c r="M693" s="2"/>
    </row>
    <row r="694" spans="2:13" ht="12.75" hidden="1">
      <c r="B694" s="69"/>
      <c r="F694" s="55"/>
      <c r="G694" s="55"/>
      <c r="H694" s="285"/>
      <c r="I694" s="20" t="e">
        <v>#DIV/0!</v>
      </c>
      <c r="M694" s="2"/>
    </row>
    <row r="695" spans="2:13" ht="12.75" hidden="1">
      <c r="B695" s="69"/>
      <c r="F695" s="55"/>
      <c r="G695" s="55"/>
      <c r="H695" s="285"/>
      <c r="I695" s="20" t="e">
        <v>#DIV/0!</v>
      </c>
      <c r="M695" s="2"/>
    </row>
    <row r="696" spans="2:13" ht="12.75" hidden="1">
      <c r="B696" s="69"/>
      <c r="F696" s="55"/>
      <c r="G696" s="55"/>
      <c r="H696" s="5">
        <v>0</v>
      </c>
      <c r="I696" s="20" t="e">
        <v>#DIV/0!</v>
      </c>
      <c r="M696" s="2"/>
    </row>
    <row r="697" spans="2:13" ht="12.75" hidden="1">
      <c r="B697" s="69"/>
      <c r="F697" s="55"/>
      <c r="G697" s="55"/>
      <c r="H697" s="5">
        <v>0</v>
      </c>
      <c r="I697" s="20" t="e">
        <v>#DIV/0!</v>
      </c>
      <c r="M697" s="2"/>
    </row>
    <row r="698" spans="2:13" ht="12.75" hidden="1">
      <c r="B698" s="69"/>
      <c r="F698" s="55"/>
      <c r="G698" s="55"/>
      <c r="H698" s="5">
        <v>0</v>
      </c>
      <c r="I698" s="20" t="e">
        <v>#DIV/0!</v>
      </c>
      <c r="M698" s="2"/>
    </row>
    <row r="699" spans="2:13" ht="12.75" hidden="1">
      <c r="B699" s="69"/>
      <c r="F699" s="55"/>
      <c r="G699" s="55"/>
      <c r="H699" s="5">
        <v>0</v>
      </c>
      <c r="I699" s="20" t="e">
        <v>#DIV/0!</v>
      </c>
      <c r="M699" s="2"/>
    </row>
    <row r="700" spans="2:13" ht="12.75" hidden="1">
      <c r="B700" s="69"/>
      <c r="F700" s="55"/>
      <c r="G700" s="55"/>
      <c r="H700" s="5">
        <v>0</v>
      </c>
      <c r="I700" s="20" t="e">
        <v>#DIV/0!</v>
      </c>
      <c r="M700" s="2"/>
    </row>
    <row r="701" spans="2:13" ht="12.75" hidden="1">
      <c r="B701" s="69"/>
      <c r="F701" s="55"/>
      <c r="G701" s="55"/>
      <c r="H701" s="5">
        <v>0</v>
      </c>
      <c r="I701" s="20" t="e">
        <v>#DIV/0!</v>
      </c>
      <c r="M701" s="2"/>
    </row>
    <row r="702" spans="2:13" ht="12.75" hidden="1">
      <c r="B702" s="69"/>
      <c r="F702" s="55"/>
      <c r="G702" s="55"/>
      <c r="H702" s="5">
        <v>0</v>
      </c>
      <c r="I702" s="20" t="e">
        <v>#DIV/0!</v>
      </c>
      <c r="M702" s="2"/>
    </row>
    <row r="703" spans="2:13" ht="12.75" hidden="1">
      <c r="B703" s="69"/>
      <c r="F703" s="55"/>
      <c r="G703" s="55"/>
      <c r="H703" s="5">
        <v>0</v>
      </c>
      <c r="I703" s="20" t="e">
        <v>#DIV/0!</v>
      </c>
      <c r="M703" s="2"/>
    </row>
    <row r="704" spans="2:13" ht="12.75" hidden="1">
      <c r="B704" s="69"/>
      <c r="F704" s="55"/>
      <c r="G704" s="55"/>
      <c r="H704" s="5">
        <v>0</v>
      </c>
      <c r="I704" s="20" t="e">
        <v>#DIV/0!</v>
      </c>
      <c r="M704" s="2"/>
    </row>
    <row r="705" spans="2:13" ht="12.75" hidden="1">
      <c r="B705" s="69"/>
      <c r="F705" s="55"/>
      <c r="G705" s="55"/>
      <c r="H705" s="5">
        <v>0</v>
      </c>
      <c r="I705" s="20" t="e">
        <v>#DIV/0!</v>
      </c>
      <c r="M705" s="2"/>
    </row>
    <row r="706" spans="2:13" ht="12.75" hidden="1">
      <c r="B706" s="69"/>
      <c r="F706" s="55"/>
      <c r="G706" s="55"/>
      <c r="H706" s="5">
        <v>0</v>
      </c>
      <c r="I706" s="20" t="e">
        <v>#DIV/0!</v>
      </c>
      <c r="M706" s="2"/>
    </row>
    <row r="707" spans="2:13" ht="12.75" hidden="1">
      <c r="B707" s="69"/>
      <c r="F707" s="55"/>
      <c r="G707" s="55"/>
      <c r="H707" s="5">
        <v>0</v>
      </c>
      <c r="I707" s="20" t="e">
        <v>#DIV/0!</v>
      </c>
      <c r="M707" s="2"/>
    </row>
    <row r="708" spans="6:13" ht="12.75" hidden="1">
      <c r="F708" s="55"/>
      <c r="G708" s="55"/>
      <c r="H708" s="5">
        <v>0</v>
      </c>
      <c r="I708" s="20" t="e">
        <v>#DIV/0!</v>
      </c>
      <c r="M708" s="2"/>
    </row>
    <row r="709" spans="2:13" ht="12.75" hidden="1">
      <c r="B709" s="90"/>
      <c r="F709" s="55"/>
      <c r="G709" s="55"/>
      <c r="H709" s="5">
        <v>0</v>
      </c>
      <c r="I709" s="20" t="e">
        <v>#DIV/0!</v>
      </c>
      <c r="M709" s="2"/>
    </row>
    <row r="710" spans="6:13" ht="12.75" hidden="1">
      <c r="F710" s="55"/>
      <c r="G710" s="55"/>
      <c r="H710" s="5">
        <v>0</v>
      </c>
      <c r="I710" s="20" t="e">
        <v>#DIV/0!</v>
      </c>
      <c r="M710" s="2"/>
    </row>
    <row r="711" spans="6:13" ht="12.75" hidden="1">
      <c r="F711" s="55"/>
      <c r="G711" s="55"/>
      <c r="H711" s="5">
        <v>0</v>
      </c>
      <c r="I711" s="20" t="e">
        <v>#DIV/0!</v>
      </c>
      <c r="M711" s="2"/>
    </row>
    <row r="712" spans="6:13" ht="12.75" hidden="1">
      <c r="F712" s="55"/>
      <c r="G712" s="55"/>
      <c r="H712" s="5">
        <v>0</v>
      </c>
      <c r="I712" s="20" t="e">
        <v>#DIV/0!</v>
      </c>
      <c r="M712" s="2"/>
    </row>
    <row r="713" spans="6:13" ht="12.75" hidden="1">
      <c r="F713" s="55"/>
      <c r="G713" s="55"/>
      <c r="H713" s="5">
        <v>0</v>
      </c>
      <c r="I713" s="20" t="e">
        <v>#DIV/0!</v>
      </c>
      <c r="M713" s="2"/>
    </row>
    <row r="714" spans="6:13" ht="12.75" hidden="1">
      <c r="F714" s="55"/>
      <c r="G714" s="55"/>
      <c r="H714" s="5">
        <v>0</v>
      </c>
      <c r="I714" s="20" t="e">
        <v>#DIV/0!</v>
      </c>
      <c r="M714" s="2"/>
    </row>
    <row r="715" spans="6:13" ht="12.75" hidden="1">
      <c r="F715" s="55"/>
      <c r="G715" s="55"/>
      <c r="H715" s="5">
        <v>0</v>
      </c>
      <c r="I715" s="20" t="e">
        <v>#DIV/0!</v>
      </c>
      <c r="M715" s="2"/>
    </row>
    <row r="716" spans="6:13" ht="12.75" hidden="1">
      <c r="F716" s="55"/>
      <c r="G716" s="55"/>
      <c r="H716" s="5">
        <v>0</v>
      </c>
      <c r="I716" s="20" t="e">
        <v>#DIV/0!</v>
      </c>
      <c r="M716" s="2"/>
    </row>
    <row r="717" spans="6:13" ht="12.75" hidden="1">
      <c r="F717" s="55"/>
      <c r="G717" s="55"/>
      <c r="H717" s="5">
        <v>0</v>
      </c>
      <c r="I717" s="20" t="e">
        <v>#DIV/0!</v>
      </c>
      <c r="M717" s="2"/>
    </row>
    <row r="718" spans="6:13" ht="12.75" hidden="1">
      <c r="F718" s="55"/>
      <c r="G718" s="55"/>
      <c r="H718" s="5">
        <v>0</v>
      </c>
      <c r="I718" s="20" t="e">
        <v>#DIV/0!</v>
      </c>
      <c r="M718" s="2"/>
    </row>
    <row r="719" spans="6:13" ht="12.75" hidden="1">
      <c r="F719" s="55"/>
      <c r="G719" s="55"/>
      <c r="H719" s="5">
        <v>0</v>
      </c>
      <c r="I719" s="20" t="e">
        <v>#DIV/0!</v>
      </c>
      <c r="M719" s="2"/>
    </row>
    <row r="720" spans="6:13" ht="12.75" hidden="1">
      <c r="F720" s="55"/>
      <c r="G720" s="55"/>
      <c r="H720" s="5">
        <v>0</v>
      </c>
      <c r="I720" s="20" t="e">
        <v>#DIV/0!</v>
      </c>
      <c r="M720" s="2"/>
    </row>
    <row r="721" spans="6:13" ht="12.75" hidden="1">
      <c r="F721" s="55"/>
      <c r="G721" s="55"/>
      <c r="H721" s="5">
        <v>0</v>
      </c>
      <c r="I721" s="20" t="e">
        <v>#DIV/0!</v>
      </c>
      <c r="M721" s="2"/>
    </row>
    <row r="722" spans="6:13" ht="12.75" hidden="1">
      <c r="F722" s="55"/>
      <c r="G722" s="55"/>
      <c r="H722" s="5">
        <v>0</v>
      </c>
      <c r="I722" s="20" t="e">
        <v>#DIV/0!</v>
      </c>
      <c r="M722" s="2"/>
    </row>
    <row r="723" spans="6:13" ht="12.75" hidden="1">
      <c r="F723" s="55"/>
      <c r="G723" s="55"/>
      <c r="H723" s="5">
        <v>0</v>
      </c>
      <c r="I723" s="20" t="e">
        <v>#DIV/0!</v>
      </c>
      <c r="M723" s="2"/>
    </row>
    <row r="724" spans="6:13" ht="12.75" hidden="1">
      <c r="F724" s="55"/>
      <c r="G724" s="55"/>
      <c r="H724" s="5">
        <v>0</v>
      </c>
      <c r="I724" s="20" t="e">
        <v>#DIV/0!</v>
      </c>
      <c r="M724" s="2"/>
    </row>
    <row r="725" spans="6:13" ht="12.75" hidden="1">
      <c r="F725" s="55"/>
      <c r="G725" s="55"/>
      <c r="H725" s="5">
        <v>0</v>
      </c>
      <c r="I725" s="20" t="e">
        <v>#DIV/0!</v>
      </c>
      <c r="M725" s="2"/>
    </row>
    <row r="726" spans="6:13" ht="12.75" hidden="1">
      <c r="F726" s="55"/>
      <c r="G726" s="55"/>
      <c r="H726" s="5">
        <v>0</v>
      </c>
      <c r="I726" s="20" t="e">
        <v>#DIV/0!</v>
      </c>
      <c r="M726" s="2"/>
    </row>
    <row r="727" spans="6:13" ht="12.75" hidden="1">
      <c r="F727" s="55"/>
      <c r="G727" s="55"/>
      <c r="H727" s="5">
        <v>0</v>
      </c>
      <c r="I727" s="20" t="e">
        <v>#DIV/0!</v>
      </c>
      <c r="M727" s="2"/>
    </row>
    <row r="728" spans="6:13" ht="12.75" hidden="1">
      <c r="F728" s="55"/>
      <c r="G728" s="55"/>
      <c r="H728" s="5">
        <v>0</v>
      </c>
      <c r="I728" s="20" t="e">
        <v>#DIV/0!</v>
      </c>
      <c r="M728" s="2"/>
    </row>
    <row r="729" spans="6:13" ht="12.75" hidden="1">
      <c r="F729" s="55"/>
      <c r="G729" s="55"/>
      <c r="H729" s="5">
        <v>0</v>
      </c>
      <c r="I729" s="20" t="e">
        <v>#DIV/0!</v>
      </c>
      <c r="M729" s="2"/>
    </row>
    <row r="730" spans="6:13" ht="12.75" hidden="1">
      <c r="F730" s="55"/>
      <c r="G730" s="55"/>
      <c r="H730" s="5">
        <v>0</v>
      </c>
      <c r="I730" s="20" t="e">
        <v>#DIV/0!</v>
      </c>
      <c r="M730" s="2"/>
    </row>
    <row r="731" spans="6:13" ht="12.75" hidden="1">
      <c r="F731" s="55"/>
      <c r="G731" s="55"/>
      <c r="H731" s="5">
        <v>0</v>
      </c>
      <c r="I731" s="20" t="e">
        <v>#DIV/0!</v>
      </c>
      <c r="M731" s="2"/>
    </row>
    <row r="732" spans="6:13" ht="12.75" hidden="1">
      <c r="F732" s="55"/>
      <c r="G732" s="55"/>
      <c r="H732" s="5">
        <v>0</v>
      </c>
      <c r="I732" s="20" t="e">
        <v>#DIV/0!</v>
      </c>
      <c r="M732" s="2"/>
    </row>
    <row r="733" spans="6:13" ht="12.75" hidden="1">
      <c r="F733" s="55"/>
      <c r="G733" s="55"/>
      <c r="H733" s="5">
        <v>0</v>
      </c>
      <c r="I733" s="20" t="e">
        <v>#DIV/0!</v>
      </c>
      <c r="M733" s="2"/>
    </row>
    <row r="734" spans="6:13" ht="12.75" hidden="1">
      <c r="F734" s="55"/>
      <c r="G734" s="55"/>
      <c r="H734" s="5">
        <v>0</v>
      </c>
      <c r="I734" s="20" t="e">
        <v>#DIV/0!</v>
      </c>
      <c r="M734" s="2"/>
    </row>
    <row r="735" spans="6:13" ht="12.75" hidden="1">
      <c r="F735" s="55"/>
      <c r="G735" s="55"/>
      <c r="H735" s="5">
        <v>0</v>
      </c>
      <c r="I735" s="20" t="e">
        <v>#DIV/0!</v>
      </c>
      <c r="M735" s="2"/>
    </row>
    <row r="736" spans="6:13" ht="12.75" hidden="1">
      <c r="F736" s="55"/>
      <c r="G736" s="55"/>
      <c r="H736" s="5">
        <v>0</v>
      </c>
      <c r="I736" s="20" t="e">
        <v>#DIV/0!</v>
      </c>
      <c r="M736" s="2"/>
    </row>
    <row r="737" spans="6:13" ht="12.75" hidden="1">
      <c r="F737" s="55"/>
      <c r="G737" s="55"/>
      <c r="H737" s="5">
        <v>0</v>
      </c>
      <c r="I737" s="20" t="e">
        <v>#DIV/0!</v>
      </c>
      <c r="M737" s="2"/>
    </row>
    <row r="738" spans="6:13" ht="12.75" hidden="1">
      <c r="F738" s="55"/>
      <c r="G738" s="55"/>
      <c r="H738" s="5">
        <v>0</v>
      </c>
      <c r="I738" s="20" t="e">
        <v>#DIV/0!</v>
      </c>
      <c r="M738" s="2"/>
    </row>
    <row r="739" spans="6:13" ht="12.75" hidden="1">
      <c r="F739" s="55"/>
      <c r="G739" s="55"/>
      <c r="H739" s="5">
        <v>0</v>
      </c>
      <c r="I739" s="20" t="e">
        <v>#DIV/0!</v>
      </c>
      <c r="M739" s="2"/>
    </row>
    <row r="740" spans="6:13" ht="12.75" hidden="1">
      <c r="F740" s="55"/>
      <c r="G740" s="55"/>
      <c r="H740" s="5">
        <v>0</v>
      </c>
      <c r="I740" s="20" t="e">
        <v>#DIV/0!</v>
      </c>
      <c r="M740" s="2"/>
    </row>
    <row r="741" spans="6:13" ht="12.75" hidden="1">
      <c r="F741" s="55"/>
      <c r="G741" s="55"/>
      <c r="H741" s="5">
        <v>0</v>
      </c>
      <c r="I741" s="20" t="e">
        <v>#DIV/0!</v>
      </c>
      <c r="M741" s="2"/>
    </row>
    <row r="742" spans="6:13" ht="12.75" hidden="1">
      <c r="F742" s="55"/>
      <c r="G742" s="55"/>
      <c r="H742" s="5">
        <v>0</v>
      </c>
      <c r="I742" s="20" t="e">
        <v>#DIV/0!</v>
      </c>
      <c r="M742" s="2"/>
    </row>
    <row r="743" spans="6:13" ht="12.75" hidden="1">
      <c r="F743" s="55"/>
      <c r="G743" s="55"/>
      <c r="H743" s="5">
        <v>0</v>
      </c>
      <c r="I743" s="20" t="e">
        <v>#DIV/0!</v>
      </c>
      <c r="M743" s="2"/>
    </row>
    <row r="744" spans="6:13" ht="12.75" hidden="1">
      <c r="F744" s="55"/>
      <c r="G744" s="55"/>
      <c r="H744" s="5">
        <v>0</v>
      </c>
      <c r="I744" s="20" t="e">
        <v>#DIV/0!</v>
      </c>
      <c r="M744" s="2"/>
    </row>
    <row r="745" spans="6:13" ht="12.75" hidden="1">
      <c r="F745" s="55"/>
      <c r="G745" s="55"/>
      <c r="H745" s="5">
        <v>0</v>
      </c>
      <c r="I745" s="20" t="e">
        <v>#DIV/0!</v>
      </c>
      <c r="M745" s="2"/>
    </row>
    <row r="746" spans="6:13" ht="12.75" hidden="1">
      <c r="F746" s="55"/>
      <c r="G746" s="55"/>
      <c r="H746" s="5">
        <v>0</v>
      </c>
      <c r="I746" s="20" t="e">
        <v>#DIV/0!</v>
      </c>
      <c r="M746" s="2"/>
    </row>
    <row r="747" spans="6:13" ht="12.75" hidden="1">
      <c r="F747" s="55"/>
      <c r="G747" s="55"/>
      <c r="H747" s="5">
        <v>0</v>
      </c>
      <c r="I747" s="20" t="e">
        <v>#DIV/0!</v>
      </c>
      <c r="M747" s="2"/>
    </row>
    <row r="748" spans="6:13" ht="12.75" hidden="1">
      <c r="F748" s="55"/>
      <c r="G748" s="55"/>
      <c r="H748" s="5">
        <v>0</v>
      </c>
      <c r="I748" s="20" t="e">
        <v>#DIV/0!</v>
      </c>
      <c r="M748" s="2"/>
    </row>
    <row r="749" spans="6:13" ht="12.75" hidden="1">
      <c r="F749" s="55"/>
      <c r="G749" s="55"/>
      <c r="H749" s="5">
        <v>0</v>
      </c>
      <c r="I749" s="20" t="e">
        <v>#DIV/0!</v>
      </c>
      <c r="M749" s="2"/>
    </row>
    <row r="750" spans="6:13" ht="12.75" hidden="1">
      <c r="F750" s="55"/>
      <c r="G750" s="55"/>
      <c r="H750" s="5">
        <v>0</v>
      </c>
      <c r="I750" s="20" t="e">
        <v>#DIV/0!</v>
      </c>
      <c r="M750" s="2"/>
    </row>
    <row r="751" spans="6:13" ht="12.75" hidden="1">
      <c r="F751" s="55"/>
      <c r="G751" s="55"/>
      <c r="H751" s="5">
        <v>0</v>
      </c>
      <c r="I751" s="20" t="e">
        <v>#DIV/0!</v>
      </c>
      <c r="M751" s="2"/>
    </row>
    <row r="752" spans="6:13" ht="12.75" hidden="1">
      <c r="F752" s="55"/>
      <c r="G752" s="55"/>
      <c r="H752" s="5">
        <v>0</v>
      </c>
      <c r="I752" s="20" t="e">
        <v>#DIV/0!</v>
      </c>
      <c r="M752" s="2"/>
    </row>
    <row r="753" spans="6:13" ht="12.75" hidden="1">
      <c r="F753" s="55"/>
      <c r="G753" s="55"/>
      <c r="H753" s="5">
        <v>0</v>
      </c>
      <c r="I753" s="20" t="e">
        <v>#DIV/0!</v>
      </c>
      <c r="M753" s="2"/>
    </row>
    <row r="754" spans="6:13" ht="12.75" hidden="1">
      <c r="F754" s="55"/>
      <c r="G754" s="55"/>
      <c r="H754" s="5">
        <v>0</v>
      </c>
      <c r="I754" s="20" t="e">
        <v>#DIV/0!</v>
      </c>
      <c r="M754" s="2"/>
    </row>
    <row r="755" spans="6:13" ht="12.75" hidden="1">
      <c r="F755" s="55"/>
      <c r="G755" s="55"/>
      <c r="H755" s="5">
        <v>0</v>
      </c>
      <c r="I755" s="20" t="e">
        <v>#DIV/0!</v>
      </c>
      <c r="M755" s="2"/>
    </row>
    <row r="756" spans="6:13" ht="12.75" hidden="1">
      <c r="F756" s="55"/>
      <c r="G756" s="55"/>
      <c r="H756" s="5">
        <v>0</v>
      </c>
      <c r="I756" s="20" t="e">
        <v>#DIV/0!</v>
      </c>
      <c r="M756" s="2"/>
    </row>
    <row r="757" spans="6:13" ht="12.75" hidden="1">
      <c r="F757" s="55"/>
      <c r="G757" s="55"/>
      <c r="H757" s="5">
        <v>0</v>
      </c>
      <c r="I757" s="20" t="e">
        <v>#DIV/0!</v>
      </c>
      <c r="M757" s="2"/>
    </row>
    <row r="758" spans="6:13" ht="12.75" hidden="1">
      <c r="F758" s="55"/>
      <c r="G758" s="55"/>
      <c r="H758" s="5">
        <v>0</v>
      </c>
      <c r="I758" s="20" t="e">
        <v>#DIV/0!</v>
      </c>
      <c r="M758" s="2"/>
    </row>
    <row r="759" spans="6:13" ht="12.75" hidden="1">
      <c r="F759" s="55"/>
      <c r="G759" s="55"/>
      <c r="H759" s="5">
        <v>0</v>
      </c>
      <c r="I759" s="20" t="e">
        <v>#DIV/0!</v>
      </c>
      <c r="M759" s="2"/>
    </row>
    <row r="760" spans="6:13" ht="12.75" hidden="1">
      <c r="F760" s="55"/>
      <c r="G760" s="55"/>
      <c r="H760" s="5">
        <v>0</v>
      </c>
      <c r="I760" s="20" t="e">
        <v>#DIV/0!</v>
      </c>
      <c r="M760" s="2"/>
    </row>
    <row r="761" spans="6:13" ht="12.75" hidden="1">
      <c r="F761" s="55"/>
      <c r="G761" s="55"/>
      <c r="H761" s="5">
        <v>0</v>
      </c>
      <c r="I761" s="20" t="e">
        <v>#DIV/0!</v>
      </c>
      <c r="M761" s="2"/>
    </row>
    <row r="762" spans="6:13" ht="12.75" hidden="1">
      <c r="F762" s="55"/>
      <c r="G762" s="55"/>
      <c r="H762" s="5">
        <v>0</v>
      </c>
      <c r="I762" s="20" t="e">
        <v>#DIV/0!</v>
      </c>
      <c r="M762" s="2"/>
    </row>
    <row r="763" spans="6:13" ht="12.75" hidden="1">
      <c r="F763" s="55"/>
      <c r="G763" s="55"/>
      <c r="H763" s="5">
        <v>0</v>
      </c>
      <c r="I763" s="20" t="e">
        <v>#DIV/0!</v>
      </c>
      <c r="M763" s="2"/>
    </row>
    <row r="764" spans="6:13" ht="12.75" hidden="1">
      <c r="F764" s="55"/>
      <c r="G764" s="55"/>
      <c r="H764" s="5">
        <v>0</v>
      </c>
      <c r="I764" s="20" t="e">
        <v>#DIV/0!</v>
      </c>
      <c r="M764" s="2"/>
    </row>
    <row r="765" spans="6:13" ht="12.75" hidden="1">
      <c r="F765" s="55"/>
      <c r="G765" s="55"/>
      <c r="H765" s="5">
        <v>0</v>
      </c>
      <c r="I765" s="20" t="e">
        <v>#DIV/0!</v>
      </c>
      <c r="M765" s="2"/>
    </row>
    <row r="766" spans="6:13" ht="12.75" hidden="1">
      <c r="F766" s="55"/>
      <c r="G766" s="55"/>
      <c r="H766" s="5">
        <v>0</v>
      </c>
      <c r="I766" s="20" t="e">
        <v>#DIV/0!</v>
      </c>
      <c r="M766" s="2"/>
    </row>
    <row r="767" spans="6:13" ht="12.75" hidden="1">
      <c r="F767" s="55"/>
      <c r="G767" s="55"/>
      <c r="H767" s="5">
        <v>0</v>
      </c>
      <c r="I767" s="20" t="e">
        <v>#DIV/0!</v>
      </c>
      <c r="M767" s="2"/>
    </row>
    <row r="768" spans="6:13" ht="12.75" hidden="1">
      <c r="F768" s="55"/>
      <c r="G768" s="55"/>
      <c r="H768" s="5">
        <v>0</v>
      </c>
      <c r="I768" s="20" t="e">
        <v>#DIV/0!</v>
      </c>
      <c r="M768" s="2"/>
    </row>
    <row r="769" spans="6:13" ht="12.75" hidden="1">
      <c r="F769" s="55"/>
      <c r="G769" s="55"/>
      <c r="H769" s="5">
        <v>0</v>
      </c>
      <c r="I769" s="20" t="e">
        <v>#DIV/0!</v>
      </c>
      <c r="M769" s="2"/>
    </row>
    <row r="770" spans="6:13" ht="12.75" hidden="1">
      <c r="F770" s="55"/>
      <c r="G770" s="55"/>
      <c r="H770" s="5">
        <v>0</v>
      </c>
      <c r="I770" s="20" t="e">
        <v>#DIV/0!</v>
      </c>
      <c r="M770" s="2"/>
    </row>
    <row r="771" spans="6:13" ht="12.75" hidden="1">
      <c r="F771" s="55"/>
      <c r="G771" s="55"/>
      <c r="H771" s="5">
        <v>0</v>
      </c>
      <c r="I771" s="20" t="e">
        <v>#DIV/0!</v>
      </c>
      <c r="M771" s="2"/>
    </row>
    <row r="772" spans="6:13" ht="12.75" hidden="1">
      <c r="F772" s="55"/>
      <c r="G772" s="55"/>
      <c r="H772" s="5">
        <v>0</v>
      </c>
      <c r="I772" s="20" t="e">
        <v>#DIV/0!</v>
      </c>
      <c r="M772" s="2"/>
    </row>
    <row r="773" spans="6:13" ht="12.75" hidden="1">
      <c r="F773" s="55"/>
      <c r="G773" s="55"/>
      <c r="H773" s="5">
        <v>0</v>
      </c>
      <c r="I773" s="20" t="e">
        <v>#DIV/0!</v>
      </c>
      <c r="M773" s="2"/>
    </row>
    <row r="774" spans="6:13" ht="12.75" hidden="1">
      <c r="F774" s="55"/>
      <c r="G774" s="55"/>
      <c r="H774" s="5">
        <v>0</v>
      </c>
      <c r="I774" s="20" t="e">
        <v>#DIV/0!</v>
      </c>
      <c r="M774" s="2"/>
    </row>
    <row r="775" spans="6:13" ht="12.75" hidden="1">
      <c r="F775" s="55"/>
      <c r="G775" s="55"/>
      <c r="H775" s="5">
        <v>0</v>
      </c>
      <c r="I775" s="20" t="e">
        <v>#DIV/0!</v>
      </c>
      <c r="M775" s="2"/>
    </row>
    <row r="776" spans="6:13" ht="12.75" hidden="1">
      <c r="F776" s="55"/>
      <c r="G776" s="55"/>
      <c r="H776" s="5">
        <v>0</v>
      </c>
      <c r="I776" s="20" t="e">
        <v>#DIV/0!</v>
      </c>
      <c r="M776" s="2"/>
    </row>
    <row r="777" spans="6:13" ht="12.75" hidden="1">
      <c r="F777" s="55"/>
      <c r="G777" s="55"/>
      <c r="H777" s="5">
        <v>0</v>
      </c>
      <c r="I777" s="20" t="e">
        <v>#DIV/0!</v>
      </c>
      <c r="M777" s="2"/>
    </row>
    <row r="778" spans="6:13" ht="12.75" hidden="1">
      <c r="F778" s="55"/>
      <c r="G778" s="55"/>
      <c r="H778" s="5">
        <v>0</v>
      </c>
      <c r="I778" s="20" t="e">
        <v>#DIV/0!</v>
      </c>
      <c r="M778" s="2"/>
    </row>
    <row r="779" spans="6:13" ht="12.75" hidden="1">
      <c r="F779" s="55"/>
      <c r="G779" s="55"/>
      <c r="H779" s="5">
        <v>0</v>
      </c>
      <c r="I779" s="20" t="e">
        <v>#DIV/0!</v>
      </c>
      <c r="M779" s="2"/>
    </row>
    <row r="780" spans="6:13" ht="12.75" hidden="1">
      <c r="F780" s="55"/>
      <c r="G780" s="55"/>
      <c r="H780" s="5">
        <v>0</v>
      </c>
      <c r="I780" s="20" t="e">
        <v>#DIV/0!</v>
      </c>
      <c r="M780" s="2"/>
    </row>
    <row r="781" spans="6:13" ht="12.75" hidden="1">
      <c r="F781" s="55"/>
      <c r="G781" s="55"/>
      <c r="H781" s="5">
        <v>0</v>
      </c>
      <c r="I781" s="20" t="e">
        <v>#DIV/0!</v>
      </c>
      <c r="M781" s="2"/>
    </row>
    <row r="782" spans="6:13" ht="12.75" hidden="1">
      <c r="F782" s="55"/>
      <c r="G782" s="55"/>
      <c r="H782" s="5">
        <v>0</v>
      </c>
      <c r="I782" s="20" t="e">
        <v>#DIV/0!</v>
      </c>
      <c r="M782" s="2"/>
    </row>
    <row r="783" spans="6:13" ht="12.75" hidden="1">
      <c r="F783" s="55"/>
      <c r="G783" s="55"/>
      <c r="H783" s="5">
        <v>0</v>
      </c>
      <c r="I783" s="20" t="e">
        <v>#DIV/0!</v>
      </c>
      <c r="M783" s="2"/>
    </row>
    <row r="784" spans="6:13" ht="12.75" hidden="1">
      <c r="F784" s="55"/>
      <c r="G784" s="55"/>
      <c r="H784" s="5">
        <v>0</v>
      </c>
      <c r="I784" s="20" t="e">
        <v>#DIV/0!</v>
      </c>
      <c r="M784" s="2"/>
    </row>
    <row r="785" spans="6:13" ht="12.75" hidden="1">
      <c r="F785" s="55"/>
      <c r="G785" s="55"/>
      <c r="H785" s="5">
        <v>0</v>
      </c>
      <c r="I785" s="20" t="e">
        <v>#DIV/0!</v>
      </c>
      <c r="M785" s="2"/>
    </row>
    <row r="786" spans="6:13" ht="12.75" hidden="1">
      <c r="F786" s="55"/>
      <c r="G786" s="55"/>
      <c r="H786" s="5">
        <v>0</v>
      </c>
      <c r="I786" s="20" t="e">
        <v>#DIV/0!</v>
      </c>
      <c r="M786" s="2"/>
    </row>
    <row r="787" spans="6:13" ht="12.75" hidden="1">
      <c r="F787" s="55"/>
      <c r="G787" s="55"/>
      <c r="H787" s="5">
        <v>0</v>
      </c>
      <c r="I787" s="20" t="e">
        <v>#DIV/0!</v>
      </c>
      <c r="M787" s="2"/>
    </row>
    <row r="788" spans="6:13" ht="12.75" hidden="1">
      <c r="F788" s="55"/>
      <c r="G788" s="55"/>
      <c r="H788" s="5">
        <v>0</v>
      </c>
      <c r="I788" s="20" t="e">
        <v>#DIV/0!</v>
      </c>
      <c r="M788" s="2"/>
    </row>
    <row r="789" spans="6:13" ht="12.75" hidden="1">
      <c r="F789" s="55"/>
      <c r="G789" s="55"/>
      <c r="H789" s="5">
        <v>0</v>
      </c>
      <c r="I789" s="20" t="e">
        <v>#DIV/0!</v>
      </c>
      <c r="M789" s="2"/>
    </row>
    <row r="790" spans="6:13" ht="12.75" hidden="1">
      <c r="F790" s="55"/>
      <c r="G790" s="55"/>
      <c r="H790" s="5">
        <v>0</v>
      </c>
      <c r="I790" s="20" t="e">
        <v>#DIV/0!</v>
      </c>
      <c r="M790" s="2"/>
    </row>
    <row r="791" spans="6:13" ht="12.75" hidden="1">
      <c r="F791" s="55"/>
      <c r="G791" s="55"/>
      <c r="H791" s="5">
        <v>0</v>
      </c>
      <c r="I791" s="20" t="e">
        <v>#DIV/0!</v>
      </c>
      <c r="M791" s="2"/>
    </row>
    <row r="792" spans="6:13" ht="12.75" hidden="1">
      <c r="F792" s="55"/>
      <c r="G792" s="55"/>
      <c r="H792" s="5">
        <v>0</v>
      </c>
      <c r="I792" s="20" t="e">
        <v>#DIV/0!</v>
      </c>
      <c r="M792" s="2"/>
    </row>
    <row r="793" spans="6:13" ht="12.75" hidden="1">
      <c r="F793" s="55"/>
      <c r="G793" s="55"/>
      <c r="H793" s="5">
        <v>0</v>
      </c>
      <c r="I793" s="20" t="e">
        <v>#DIV/0!</v>
      </c>
      <c r="M793" s="2"/>
    </row>
    <row r="794" spans="6:13" ht="12.75" hidden="1">
      <c r="F794" s="55"/>
      <c r="G794" s="55"/>
      <c r="H794" s="5">
        <v>0</v>
      </c>
      <c r="I794" s="20" t="e">
        <v>#DIV/0!</v>
      </c>
      <c r="M794" s="2"/>
    </row>
    <row r="795" spans="6:13" ht="12.75" hidden="1">
      <c r="F795" s="55"/>
      <c r="G795" s="55"/>
      <c r="H795" s="5">
        <v>0</v>
      </c>
      <c r="I795" s="20" t="e">
        <v>#DIV/0!</v>
      </c>
      <c r="M795" s="2"/>
    </row>
    <row r="796" spans="6:13" ht="12.75" hidden="1">
      <c r="F796" s="55"/>
      <c r="G796" s="55"/>
      <c r="H796" s="5">
        <v>0</v>
      </c>
      <c r="I796" s="20" t="e">
        <v>#DIV/0!</v>
      </c>
      <c r="M796" s="2"/>
    </row>
    <row r="797" spans="6:13" ht="12.75" hidden="1">
      <c r="F797" s="55"/>
      <c r="G797" s="55"/>
      <c r="H797" s="5">
        <v>0</v>
      </c>
      <c r="I797" s="20" t="e">
        <v>#DIV/0!</v>
      </c>
      <c r="M797" s="2"/>
    </row>
    <row r="798" spans="6:13" ht="12.75" hidden="1">
      <c r="F798" s="55"/>
      <c r="G798" s="55"/>
      <c r="H798" s="5">
        <v>0</v>
      </c>
      <c r="I798" s="20" t="e">
        <v>#DIV/0!</v>
      </c>
      <c r="M798" s="2"/>
    </row>
    <row r="799" spans="6:13" ht="12.75" hidden="1">
      <c r="F799" s="55"/>
      <c r="G799" s="55"/>
      <c r="H799" s="5">
        <v>0</v>
      </c>
      <c r="I799" s="20" t="e">
        <v>#DIV/0!</v>
      </c>
      <c r="M799" s="2"/>
    </row>
    <row r="800" spans="6:13" ht="12.75" hidden="1">
      <c r="F800" s="55"/>
      <c r="G800" s="55"/>
      <c r="H800" s="5">
        <v>0</v>
      </c>
      <c r="I800" s="20" t="e">
        <v>#DIV/0!</v>
      </c>
      <c r="M800" s="2"/>
    </row>
    <row r="801" spans="6:13" ht="12.75" hidden="1">
      <c r="F801" s="55"/>
      <c r="G801" s="55"/>
      <c r="H801" s="5">
        <v>0</v>
      </c>
      <c r="I801" s="20" t="e">
        <v>#DIV/0!</v>
      </c>
      <c r="M801" s="2"/>
    </row>
    <row r="802" spans="6:13" ht="12.75" hidden="1">
      <c r="F802" s="55"/>
      <c r="G802" s="55"/>
      <c r="H802" s="5">
        <v>0</v>
      </c>
      <c r="I802" s="20" t="e">
        <v>#DIV/0!</v>
      </c>
      <c r="M802" s="2"/>
    </row>
    <row r="803" spans="6:13" ht="12.75" hidden="1">
      <c r="F803" s="55"/>
      <c r="G803" s="55"/>
      <c r="H803" s="5">
        <v>0</v>
      </c>
      <c r="I803" s="20" t="e">
        <v>#DIV/0!</v>
      </c>
      <c r="M803" s="2"/>
    </row>
    <row r="804" spans="6:13" ht="12.75" hidden="1">
      <c r="F804" s="55"/>
      <c r="G804" s="55"/>
      <c r="H804" s="5">
        <v>0</v>
      </c>
      <c r="I804" s="20" t="e">
        <v>#DIV/0!</v>
      </c>
      <c r="M804" s="2"/>
    </row>
    <row r="805" spans="6:13" ht="12.75" hidden="1">
      <c r="F805" s="55"/>
      <c r="G805" s="55"/>
      <c r="H805" s="5">
        <v>0</v>
      </c>
      <c r="I805" s="20" t="e">
        <v>#DIV/0!</v>
      </c>
      <c r="M805" s="2"/>
    </row>
    <row r="806" spans="6:13" ht="12.75" hidden="1">
      <c r="F806" s="55"/>
      <c r="G806" s="55"/>
      <c r="H806" s="5">
        <v>0</v>
      </c>
      <c r="I806" s="20" t="e">
        <v>#DIV/0!</v>
      </c>
      <c r="M806" s="2"/>
    </row>
    <row r="807" spans="6:13" ht="12.75" hidden="1">
      <c r="F807" s="55"/>
      <c r="G807" s="55"/>
      <c r="H807" s="5">
        <v>0</v>
      </c>
      <c r="I807" s="20" t="e">
        <v>#DIV/0!</v>
      </c>
      <c r="M807" s="2"/>
    </row>
    <row r="808" spans="6:13" ht="12.75" hidden="1">
      <c r="F808" s="55"/>
      <c r="G808" s="55"/>
      <c r="H808" s="5">
        <v>0</v>
      </c>
      <c r="I808" s="20" t="e">
        <v>#DIV/0!</v>
      </c>
      <c r="M808" s="2"/>
    </row>
    <row r="809" spans="6:13" ht="12.75" hidden="1">
      <c r="F809" s="55"/>
      <c r="G809" s="55"/>
      <c r="H809" s="5">
        <v>0</v>
      </c>
      <c r="I809" s="20" t="e">
        <v>#DIV/0!</v>
      </c>
      <c r="M809" s="2"/>
    </row>
    <row r="810" spans="6:13" ht="12.75" hidden="1">
      <c r="F810" s="55"/>
      <c r="G810" s="55"/>
      <c r="H810" s="5">
        <v>0</v>
      </c>
      <c r="I810" s="20" t="e">
        <v>#DIV/0!</v>
      </c>
      <c r="M810" s="2"/>
    </row>
    <row r="811" spans="6:13" ht="12.75" hidden="1">
      <c r="F811" s="55"/>
      <c r="G811" s="55"/>
      <c r="H811" s="5">
        <v>0</v>
      </c>
      <c r="I811" s="20" t="e">
        <v>#DIV/0!</v>
      </c>
      <c r="M811" s="2"/>
    </row>
    <row r="812" spans="6:13" ht="12.75" hidden="1">
      <c r="F812" s="55"/>
      <c r="G812" s="55"/>
      <c r="H812" s="5">
        <v>0</v>
      </c>
      <c r="I812" s="20" t="e">
        <v>#DIV/0!</v>
      </c>
      <c r="M812" s="2"/>
    </row>
    <row r="813" spans="6:13" ht="12.75" hidden="1">
      <c r="F813" s="55"/>
      <c r="G813" s="55"/>
      <c r="H813" s="5">
        <v>0</v>
      </c>
      <c r="I813" s="20" t="e">
        <v>#DIV/0!</v>
      </c>
      <c r="M813" s="2"/>
    </row>
    <row r="814" spans="6:13" ht="12.75" hidden="1">
      <c r="F814" s="55"/>
      <c r="G814" s="55"/>
      <c r="H814" s="5">
        <v>0</v>
      </c>
      <c r="I814" s="20" t="e">
        <v>#DIV/0!</v>
      </c>
      <c r="M814" s="2"/>
    </row>
    <row r="815" spans="6:13" ht="12.75" hidden="1">
      <c r="F815" s="55"/>
      <c r="G815" s="55"/>
      <c r="H815" s="5">
        <v>0</v>
      </c>
      <c r="I815" s="20" t="e">
        <v>#DIV/0!</v>
      </c>
      <c r="M815" s="2"/>
    </row>
    <row r="816" spans="6:13" ht="12.75" hidden="1">
      <c r="F816" s="55"/>
      <c r="G816" s="55"/>
      <c r="H816" s="5">
        <v>0</v>
      </c>
      <c r="I816" s="20" t="e">
        <v>#DIV/0!</v>
      </c>
      <c r="M816" s="2"/>
    </row>
    <row r="817" spans="6:13" ht="12.75" hidden="1">
      <c r="F817" s="55"/>
      <c r="G817" s="55"/>
      <c r="H817" s="5">
        <v>0</v>
      </c>
      <c r="I817" s="20" t="e">
        <v>#DIV/0!</v>
      </c>
      <c r="M817" s="2"/>
    </row>
    <row r="818" spans="6:13" ht="12.75" hidden="1">
      <c r="F818" s="55"/>
      <c r="G818" s="55"/>
      <c r="H818" s="5">
        <v>0</v>
      </c>
      <c r="I818" s="20" t="e">
        <v>#DIV/0!</v>
      </c>
      <c r="M818" s="2"/>
    </row>
    <row r="819" spans="6:13" ht="12.75" hidden="1">
      <c r="F819" s="55"/>
      <c r="G819" s="55"/>
      <c r="H819" s="5">
        <v>0</v>
      </c>
      <c r="I819" s="20" t="e">
        <v>#DIV/0!</v>
      </c>
      <c r="M819" s="2"/>
    </row>
    <row r="820" spans="6:13" ht="12.75" hidden="1">
      <c r="F820" s="55"/>
      <c r="G820" s="55"/>
      <c r="H820" s="5">
        <v>0</v>
      </c>
      <c r="I820" s="20" t="e">
        <v>#DIV/0!</v>
      </c>
      <c r="M820" s="2"/>
    </row>
    <row r="821" spans="6:13" ht="12.75" hidden="1">
      <c r="F821" s="55"/>
      <c r="G821" s="55"/>
      <c r="H821" s="5">
        <v>0</v>
      </c>
      <c r="I821" s="20" t="e">
        <v>#DIV/0!</v>
      </c>
      <c r="M821" s="2"/>
    </row>
    <row r="822" spans="6:13" ht="12.75" hidden="1">
      <c r="F822" s="55"/>
      <c r="G822" s="55"/>
      <c r="H822" s="5">
        <v>0</v>
      </c>
      <c r="I822" s="20" t="e">
        <v>#DIV/0!</v>
      </c>
      <c r="M822" s="2"/>
    </row>
    <row r="823" spans="6:13" ht="12.75" hidden="1">
      <c r="F823" s="55"/>
      <c r="G823" s="55"/>
      <c r="H823" s="5">
        <v>0</v>
      </c>
      <c r="I823" s="20" t="e">
        <v>#DIV/0!</v>
      </c>
      <c r="M823" s="2"/>
    </row>
    <row r="824" spans="6:13" ht="12.75" hidden="1">
      <c r="F824" s="55"/>
      <c r="G824" s="55"/>
      <c r="H824" s="5">
        <v>0</v>
      </c>
      <c r="I824" s="20" t="e">
        <v>#DIV/0!</v>
      </c>
      <c r="M824" s="2"/>
    </row>
    <row r="825" spans="6:13" ht="12.75" hidden="1">
      <c r="F825" s="55"/>
      <c r="G825" s="55"/>
      <c r="H825" s="5">
        <v>0</v>
      </c>
      <c r="I825" s="20" t="e">
        <v>#DIV/0!</v>
      </c>
      <c r="M825" s="2"/>
    </row>
    <row r="826" spans="6:13" ht="12.75" hidden="1">
      <c r="F826" s="55"/>
      <c r="G826" s="55"/>
      <c r="H826" s="5">
        <v>0</v>
      </c>
      <c r="I826" s="20" t="e">
        <v>#DIV/0!</v>
      </c>
      <c r="M826" s="2"/>
    </row>
    <row r="827" spans="6:13" ht="12.75" hidden="1">
      <c r="F827" s="55"/>
      <c r="G827" s="55"/>
      <c r="H827" s="5">
        <v>0</v>
      </c>
      <c r="I827" s="20" t="e">
        <v>#DIV/0!</v>
      </c>
      <c r="M827" s="2"/>
    </row>
    <row r="828" spans="6:13" ht="12.75" hidden="1">
      <c r="F828" s="55"/>
      <c r="G828" s="55"/>
      <c r="H828" s="5">
        <v>0</v>
      </c>
      <c r="I828" s="20" t="e">
        <v>#DIV/0!</v>
      </c>
      <c r="M828" s="2"/>
    </row>
    <row r="829" spans="6:13" ht="12.75" hidden="1">
      <c r="F829" s="55"/>
      <c r="G829" s="55"/>
      <c r="H829" s="5">
        <v>0</v>
      </c>
      <c r="I829" s="20" t="e">
        <v>#DIV/0!</v>
      </c>
      <c r="M829" s="2"/>
    </row>
    <row r="830" spans="6:13" ht="12.75" hidden="1">
      <c r="F830" s="55"/>
      <c r="G830" s="55"/>
      <c r="H830" s="5">
        <v>0</v>
      </c>
      <c r="I830" s="20" t="e">
        <v>#DIV/0!</v>
      </c>
      <c r="M830" s="2"/>
    </row>
    <row r="831" spans="6:13" ht="12.75" hidden="1">
      <c r="F831" s="55"/>
      <c r="G831" s="55"/>
      <c r="H831" s="5">
        <v>0</v>
      </c>
      <c r="I831" s="20" t="e">
        <v>#DIV/0!</v>
      </c>
      <c r="M831" s="2"/>
    </row>
    <row r="832" spans="6:13" ht="12.75" hidden="1">
      <c r="F832" s="55"/>
      <c r="G832" s="55"/>
      <c r="H832" s="5">
        <v>0</v>
      </c>
      <c r="I832" s="20" t="e">
        <v>#DIV/0!</v>
      </c>
      <c r="M832" s="2"/>
    </row>
    <row r="833" spans="6:13" ht="12.75" hidden="1">
      <c r="F833" s="55"/>
      <c r="G833" s="55"/>
      <c r="H833" s="5">
        <v>0</v>
      </c>
      <c r="I833" s="20" t="e">
        <v>#DIV/0!</v>
      </c>
      <c r="M833" s="2"/>
    </row>
    <row r="834" spans="6:13" ht="12.75" hidden="1">
      <c r="F834" s="55"/>
      <c r="G834" s="55"/>
      <c r="H834" s="5">
        <v>0</v>
      </c>
      <c r="I834" s="20" t="e">
        <v>#DIV/0!</v>
      </c>
      <c r="M834" s="2"/>
    </row>
    <row r="835" spans="6:13" ht="12.75" hidden="1">
      <c r="F835" s="55"/>
      <c r="G835" s="55"/>
      <c r="H835" s="5">
        <v>0</v>
      </c>
      <c r="I835" s="20" t="e">
        <v>#DIV/0!</v>
      </c>
      <c r="M835" s="2"/>
    </row>
    <row r="836" spans="6:13" ht="12.75" hidden="1">
      <c r="F836" s="55"/>
      <c r="G836" s="55"/>
      <c r="H836" s="5">
        <v>0</v>
      </c>
      <c r="I836" s="20" t="e">
        <v>#DIV/0!</v>
      </c>
      <c r="M836" s="2"/>
    </row>
    <row r="837" spans="6:13" ht="12.75" hidden="1">
      <c r="F837" s="55"/>
      <c r="G837" s="55"/>
      <c r="H837" s="5">
        <v>0</v>
      </c>
      <c r="I837" s="20" t="e">
        <v>#DIV/0!</v>
      </c>
      <c r="M837" s="2"/>
    </row>
    <row r="838" spans="6:13" ht="12.75" hidden="1">
      <c r="F838" s="55"/>
      <c r="G838" s="55"/>
      <c r="H838" s="5">
        <v>0</v>
      </c>
      <c r="I838" s="20" t="e">
        <v>#DIV/0!</v>
      </c>
      <c r="M838" s="2"/>
    </row>
    <row r="839" spans="6:13" ht="12.75" hidden="1">
      <c r="F839" s="55"/>
      <c r="G839" s="55"/>
      <c r="H839" s="5">
        <v>0</v>
      </c>
      <c r="I839" s="20" t="e">
        <v>#DIV/0!</v>
      </c>
      <c r="M839" s="2"/>
    </row>
    <row r="840" spans="6:13" ht="12.75" hidden="1">
      <c r="F840" s="55"/>
      <c r="G840" s="55"/>
      <c r="H840" s="5">
        <v>0</v>
      </c>
      <c r="I840" s="20" t="e">
        <v>#DIV/0!</v>
      </c>
      <c r="M840" s="2"/>
    </row>
    <row r="841" spans="6:13" ht="12.75" hidden="1">
      <c r="F841" s="55"/>
      <c r="G841" s="55"/>
      <c r="H841" s="5">
        <v>0</v>
      </c>
      <c r="I841" s="20" t="e">
        <v>#DIV/0!</v>
      </c>
      <c r="M841" s="2"/>
    </row>
    <row r="842" spans="6:13" ht="12.75" hidden="1">
      <c r="F842" s="55"/>
      <c r="G842" s="55"/>
      <c r="H842" s="5">
        <v>0</v>
      </c>
      <c r="I842" s="20" t="e">
        <v>#DIV/0!</v>
      </c>
      <c r="M842" s="2"/>
    </row>
    <row r="843" spans="6:13" ht="12.75" hidden="1">
      <c r="F843" s="55"/>
      <c r="G843" s="55"/>
      <c r="H843" s="5">
        <v>0</v>
      </c>
      <c r="I843" s="20" t="e">
        <v>#DIV/0!</v>
      </c>
      <c r="M843" s="2"/>
    </row>
    <row r="844" spans="6:13" ht="12.75" hidden="1">
      <c r="F844" s="55"/>
      <c r="G844" s="55"/>
      <c r="H844" s="5">
        <v>0</v>
      </c>
      <c r="I844" s="20" t="e">
        <v>#DIV/0!</v>
      </c>
      <c r="M844" s="2"/>
    </row>
    <row r="845" spans="6:13" ht="12.75" hidden="1">
      <c r="F845" s="55"/>
      <c r="G845" s="55"/>
      <c r="H845" s="5">
        <v>0</v>
      </c>
      <c r="I845" s="20" t="e">
        <v>#DIV/0!</v>
      </c>
      <c r="M845" s="2"/>
    </row>
    <row r="846" spans="6:13" ht="12.75" hidden="1">
      <c r="F846" s="55"/>
      <c r="G846" s="55"/>
      <c r="H846" s="5">
        <v>0</v>
      </c>
      <c r="I846" s="20" t="e">
        <v>#DIV/0!</v>
      </c>
      <c r="M846" s="2"/>
    </row>
    <row r="847" spans="6:13" ht="12.75" hidden="1">
      <c r="F847" s="55"/>
      <c r="G847" s="55"/>
      <c r="H847" s="5">
        <v>0</v>
      </c>
      <c r="I847" s="20" t="e">
        <v>#DIV/0!</v>
      </c>
      <c r="M847" s="2"/>
    </row>
    <row r="848" spans="6:13" ht="12.75" hidden="1">
      <c r="F848" s="55"/>
      <c r="G848" s="55"/>
      <c r="H848" s="5">
        <v>0</v>
      </c>
      <c r="I848" s="20" t="e">
        <v>#DIV/0!</v>
      </c>
      <c r="M848" s="2"/>
    </row>
    <row r="849" spans="6:13" ht="12.75" hidden="1">
      <c r="F849" s="55"/>
      <c r="G849" s="55"/>
      <c r="H849" s="5">
        <v>0</v>
      </c>
      <c r="I849" s="20" t="e">
        <v>#DIV/0!</v>
      </c>
      <c r="M849" s="2"/>
    </row>
    <row r="850" spans="6:13" ht="12.75" hidden="1">
      <c r="F850" s="55"/>
      <c r="G850" s="55"/>
      <c r="H850" s="5">
        <v>0</v>
      </c>
      <c r="I850" s="20" t="e">
        <v>#DIV/0!</v>
      </c>
      <c r="M850" s="2"/>
    </row>
    <row r="851" spans="6:13" ht="12.75" hidden="1">
      <c r="F851" s="55"/>
      <c r="G851" s="55"/>
      <c r="H851" s="5">
        <v>0</v>
      </c>
      <c r="I851" s="20" t="e">
        <v>#DIV/0!</v>
      </c>
      <c r="M851" s="2"/>
    </row>
    <row r="852" spans="6:13" ht="12.75" hidden="1">
      <c r="F852" s="55"/>
      <c r="G852" s="55"/>
      <c r="H852" s="5">
        <v>0</v>
      </c>
      <c r="I852" s="20" t="e">
        <v>#DIV/0!</v>
      </c>
      <c r="M852" s="2"/>
    </row>
    <row r="853" spans="6:13" ht="12.75" hidden="1">
      <c r="F853" s="55"/>
      <c r="G853" s="55"/>
      <c r="H853" s="5">
        <v>0</v>
      </c>
      <c r="I853" s="20" t="e">
        <v>#DIV/0!</v>
      </c>
      <c r="M853" s="2"/>
    </row>
    <row r="854" spans="6:13" ht="12.75" hidden="1">
      <c r="F854" s="55"/>
      <c r="G854" s="55"/>
      <c r="H854" s="5">
        <v>0</v>
      </c>
      <c r="I854" s="20" t="e">
        <v>#DIV/0!</v>
      </c>
      <c r="M854" s="2"/>
    </row>
    <row r="855" spans="6:13" ht="12.75" hidden="1">
      <c r="F855" s="55"/>
      <c r="G855" s="55"/>
      <c r="H855" s="5">
        <v>0</v>
      </c>
      <c r="I855" s="20" t="e">
        <v>#DIV/0!</v>
      </c>
      <c r="M855" s="2"/>
    </row>
    <row r="856" spans="6:13" ht="12.75" hidden="1">
      <c r="F856" s="55"/>
      <c r="G856" s="55"/>
      <c r="H856" s="5">
        <v>0</v>
      </c>
      <c r="I856" s="20" t="e">
        <v>#DIV/0!</v>
      </c>
      <c r="M856" s="2"/>
    </row>
    <row r="857" spans="6:13" ht="12.75" hidden="1">
      <c r="F857" s="55"/>
      <c r="G857" s="55"/>
      <c r="H857" s="5">
        <v>0</v>
      </c>
      <c r="I857" s="20" t="e">
        <v>#DIV/0!</v>
      </c>
      <c r="M857" s="2"/>
    </row>
    <row r="858" spans="6:13" ht="12.75" hidden="1">
      <c r="F858" s="55"/>
      <c r="G858" s="55"/>
      <c r="H858" s="5">
        <v>0</v>
      </c>
      <c r="I858" s="20" t="e">
        <v>#DIV/0!</v>
      </c>
      <c r="M858" s="2"/>
    </row>
    <row r="859" spans="6:13" ht="12.75" hidden="1">
      <c r="F859" s="55"/>
      <c r="G859" s="55"/>
      <c r="H859" s="5">
        <v>0</v>
      </c>
      <c r="I859" s="20" t="e">
        <v>#DIV/0!</v>
      </c>
      <c r="M859" s="2"/>
    </row>
    <row r="860" spans="6:13" ht="12.75" hidden="1">
      <c r="F860" s="55"/>
      <c r="G860" s="55"/>
      <c r="H860" s="5">
        <v>0</v>
      </c>
      <c r="I860" s="20" t="e">
        <v>#DIV/0!</v>
      </c>
      <c r="M860" s="2"/>
    </row>
    <row r="861" spans="6:13" ht="12.75" hidden="1">
      <c r="F861" s="55"/>
      <c r="G861" s="55"/>
      <c r="H861" s="5">
        <v>0</v>
      </c>
      <c r="I861" s="20" t="e">
        <v>#DIV/0!</v>
      </c>
      <c r="M861" s="2"/>
    </row>
    <row r="862" spans="6:13" ht="12.75" hidden="1">
      <c r="F862" s="55"/>
      <c r="G862" s="55"/>
      <c r="H862" s="5">
        <v>0</v>
      </c>
      <c r="I862" s="20" t="e">
        <v>#DIV/0!</v>
      </c>
      <c r="M862" s="2"/>
    </row>
    <row r="863" spans="6:13" ht="12.75" hidden="1">
      <c r="F863" s="55"/>
      <c r="G863" s="55"/>
      <c r="H863" s="5">
        <v>0</v>
      </c>
      <c r="I863" s="20" t="e">
        <v>#DIV/0!</v>
      </c>
      <c r="M863" s="2"/>
    </row>
    <row r="864" spans="6:13" ht="12.75" hidden="1">
      <c r="F864" s="55"/>
      <c r="G864" s="55"/>
      <c r="H864" s="5">
        <v>0</v>
      </c>
      <c r="I864" s="20" t="e">
        <v>#DIV/0!</v>
      </c>
      <c r="M864" s="2"/>
    </row>
    <row r="865" spans="6:13" ht="12.75" hidden="1">
      <c r="F865" s="55"/>
      <c r="G865" s="55"/>
      <c r="H865" s="5">
        <v>0</v>
      </c>
      <c r="I865" s="20" t="e">
        <v>#DIV/0!</v>
      </c>
      <c r="M865" s="2"/>
    </row>
    <row r="866" spans="6:13" ht="12.75" hidden="1">
      <c r="F866" s="55"/>
      <c r="G866" s="55"/>
      <c r="H866" s="5">
        <v>0</v>
      </c>
      <c r="I866" s="20" t="e">
        <v>#DIV/0!</v>
      </c>
      <c r="M866" s="2"/>
    </row>
    <row r="867" spans="6:13" ht="12.75" hidden="1">
      <c r="F867" s="55"/>
      <c r="G867" s="55"/>
      <c r="H867" s="5">
        <v>0</v>
      </c>
      <c r="I867" s="20" t="e">
        <v>#DIV/0!</v>
      </c>
      <c r="M867" s="2"/>
    </row>
    <row r="868" spans="6:13" ht="12.75" hidden="1">
      <c r="F868" s="55"/>
      <c r="G868" s="55"/>
      <c r="H868" s="5">
        <v>0</v>
      </c>
      <c r="I868" s="20" t="e">
        <v>#DIV/0!</v>
      </c>
      <c r="M868" s="2"/>
    </row>
    <row r="869" spans="6:13" ht="12.75" hidden="1">
      <c r="F869" s="55"/>
      <c r="G869" s="55"/>
      <c r="H869" s="5">
        <v>0</v>
      </c>
      <c r="I869" s="20" t="e">
        <v>#DIV/0!</v>
      </c>
      <c r="M869" s="2"/>
    </row>
    <row r="870" spans="6:13" ht="12.75" hidden="1">
      <c r="F870" s="55"/>
      <c r="G870" s="55"/>
      <c r="H870" s="5">
        <v>0</v>
      </c>
      <c r="I870" s="20" t="e">
        <v>#DIV/0!</v>
      </c>
      <c r="M870" s="2"/>
    </row>
    <row r="871" spans="6:13" ht="12.75" hidden="1">
      <c r="F871" s="55"/>
      <c r="G871" s="55"/>
      <c r="H871" s="5">
        <v>0</v>
      </c>
      <c r="I871" s="20" t="e">
        <v>#DIV/0!</v>
      </c>
      <c r="M871" s="2"/>
    </row>
    <row r="872" spans="6:13" ht="12.75" hidden="1">
      <c r="F872" s="55"/>
      <c r="G872" s="55"/>
      <c r="H872" s="5">
        <v>0</v>
      </c>
      <c r="I872" s="20" t="e">
        <v>#DIV/0!</v>
      </c>
      <c r="M872" s="2"/>
    </row>
    <row r="873" spans="6:13" ht="12.75" hidden="1">
      <c r="F873" s="55"/>
      <c r="G873" s="55"/>
      <c r="H873" s="5">
        <v>0</v>
      </c>
      <c r="I873" s="20" t="e">
        <v>#DIV/0!</v>
      </c>
      <c r="M873" s="2"/>
    </row>
    <row r="874" spans="6:13" ht="12.75" hidden="1">
      <c r="F874" s="55"/>
      <c r="G874" s="55"/>
      <c r="H874" s="5">
        <v>0</v>
      </c>
      <c r="I874" s="20" t="e">
        <v>#DIV/0!</v>
      </c>
      <c r="M874" s="2"/>
    </row>
    <row r="875" spans="6:13" ht="12.75" hidden="1">
      <c r="F875" s="55"/>
      <c r="G875" s="55"/>
      <c r="H875" s="5">
        <v>0</v>
      </c>
      <c r="I875" s="20" t="e">
        <v>#DIV/0!</v>
      </c>
      <c r="M875" s="2"/>
    </row>
    <row r="876" spans="6:13" ht="12.75" hidden="1">
      <c r="F876" s="55"/>
      <c r="G876" s="55"/>
      <c r="H876" s="5">
        <v>0</v>
      </c>
      <c r="I876" s="20" t="e">
        <v>#DIV/0!</v>
      </c>
      <c r="M876" s="2"/>
    </row>
    <row r="877" spans="6:13" ht="12.75" hidden="1">
      <c r="F877" s="55"/>
      <c r="G877" s="55"/>
      <c r="M877" s="2"/>
    </row>
    <row r="878" spans="6:13" ht="12.75" hidden="1">
      <c r="F878" s="55"/>
      <c r="G878" s="55"/>
      <c r="M878" s="2"/>
    </row>
    <row r="879" spans="6:13" ht="12.75" hidden="1">
      <c r="F879" s="55"/>
      <c r="G879" s="55"/>
      <c r="M879" s="2"/>
    </row>
    <row r="880" spans="6:13" ht="12.75" hidden="1">
      <c r="F880" s="55"/>
      <c r="G880" s="55"/>
      <c r="M880" s="2"/>
    </row>
    <row r="881" spans="6:13" ht="12.75" hidden="1">
      <c r="F881" s="55"/>
      <c r="G881" s="55"/>
      <c r="M881" s="2"/>
    </row>
    <row r="882" spans="6:13" ht="12.75" hidden="1">
      <c r="F882" s="55"/>
      <c r="G882" s="55"/>
      <c r="M882" s="2"/>
    </row>
    <row r="883" spans="6:13" ht="12.75" hidden="1">
      <c r="F883" s="55"/>
      <c r="G883" s="55"/>
      <c r="M883" s="2"/>
    </row>
    <row r="884" spans="6:13" ht="12.75" hidden="1">
      <c r="F884" s="55"/>
      <c r="G884" s="55"/>
      <c r="M884" s="2"/>
    </row>
    <row r="885" spans="6:13" ht="12.75" hidden="1">
      <c r="F885" s="55"/>
      <c r="G885" s="55"/>
      <c r="M885" s="2"/>
    </row>
    <row r="886" spans="6:13" ht="12.75" hidden="1">
      <c r="F886" s="55"/>
      <c r="G886" s="55"/>
      <c r="M886" s="2"/>
    </row>
    <row r="887" spans="6:13" ht="12.75" hidden="1">
      <c r="F887" s="55"/>
      <c r="G887" s="55"/>
      <c r="M887" s="2"/>
    </row>
    <row r="888" spans="6:13" ht="12.75" hidden="1">
      <c r="F888" s="55"/>
      <c r="G888" s="55"/>
      <c r="M888" s="2"/>
    </row>
    <row r="889" spans="6:13" ht="12.75" hidden="1">
      <c r="F889" s="55"/>
      <c r="G889" s="55"/>
      <c r="M889" s="2"/>
    </row>
    <row r="890" spans="6:13" ht="12.75" hidden="1">
      <c r="F890" s="55"/>
      <c r="G890" s="55"/>
      <c r="M890" s="2"/>
    </row>
    <row r="891" spans="6:13" ht="12.75" hidden="1">
      <c r="F891" s="55"/>
      <c r="G891" s="55"/>
      <c r="M891" s="2"/>
    </row>
    <row r="892" spans="6:13" ht="12.75" hidden="1">
      <c r="F892" s="55"/>
      <c r="G892" s="55"/>
      <c r="M892" s="2"/>
    </row>
    <row r="893" spans="6:13" ht="12.75" hidden="1">
      <c r="F893" s="55"/>
      <c r="G893" s="55"/>
      <c r="M893" s="2"/>
    </row>
    <row r="894" spans="6:13" ht="12.75" hidden="1">
      <c r="F894" s="55"/>
      <c r="G894" s="55"/>
      <c r="M894" s="2"/>
    </row>
    <row r="895" spans="6:13" ht="12.75" hidden="1">
      <c r="F895" s="55"/>
      <c r="G895" s="55"/>
      <c r="M895" s="2"/>
    </row>
    <row r="896" spans="6:13" ht="12.75" hidden="1">
      <c r="F896" s="55"/>
      <c r="G896" s="55"/>
      <c r="M896" s="2"/>
    </row>
    <row r="897" spans="6:13" ht="12.75" hidden="1">
      <c r="F897" s="55"/>
      <c r="G897" s="55"/>
      <c r="M897" s="2"/>
    </row>
    <row r="898" spans="6:13" ht="12.75" hidden="1">
      <c r="F898" s="55"/>
      <c r="G898" s="55"/>
      <c r="M898" s="2"/>
    </row>
    <row r="899" spans="6:13" ht="12.75" hidden="1">
      <c r="F899" s="55"/>
      <c r="G899" s="55"/>
      <c r="M899" s="2"/>
    </row>
    <row r="900" spans="6:13" ht="12.75" hidden="1">
      <c r="F900" s="55"/>
      <c r="G900" s="55"/>
      <c r="M900" s="2"/>
    </row>
    <row r="901" spans="6:13" ht="12.75" hidden="1">
      <c r="F901" s="55"/>
      <c r="G901" s="55"/>
      <c r="M901" s="2"/>
    </row>
    <row r="902" spans="6:13" ht="12.75" hidden="1">
      <c r="F902" s="55"/>
      <c r="G902" s="55"/>
      <c r="M902" s="2"/>
    </row>
    <row r="903" spans="6:13" ht="12.75" hidden="1">
      <c r="F903" s="55"/>
      <c r="G903" s="55"/>
      <c r="M903" s="2"/>
    </row>
    <row r="904" spans="6:13" ht="12.75" hidden="1">
      <c r="F904" s="55"/>
      <c r="G904" s="55"/>
      <c r="M904" s="2"/>
    </row>
    <row r="905" spans="6:13" ht="12.75" hidden="1">
      <c r="F905" s="55"/>
      <c r="G905" s="55"/>
      <c r="M905" s="2"/>
    </row>
    <row r="906" spans="6:13" ht="12.75" hidden="1">
      <c r="F906" s="55"/>
      <c r="G906" s="55"/>
      <c r="M906" s="2"/>
    </row>
    <row r="907" spans="6:13" ht="12.75" hidden="1">
      <c r="F907" s="55"/>
      <c r="G907" s="55"/>
      <c r="M907" s="2"/>
    </row>
    <row r="908" spans="6:13" ht="12.75" hidden="1">
      <c r="F908" s="55"/>
      <c r="G908" s="55"/>
      <c r="M908" s="2"/>
    </row>
    <row r="909" spans="6:13" ht="12.75" hidden="1">
      <c r="F909" s="55"/>
      <c r="G909" s="55"/>
      <c r="M909" s="2"/>
    </row>
    <row r="910" spans="6:13" ht="12.75" hidden="1">
      <c r="F910" s="55"/>
      <c r="G910" s="55"/>
      <c r="M910" s="2"/>
    </row>
    <row r="911" spans="6:13" ht="12.75" hidden="1">
      <c r="F911" s="55"/>
      <c r="G911" s="55"/>
      <c r="M911" s="2"/>
    </row>
    <row r="912" spans="6:13" ht="12.75" hidden="1">
      <c r="F912" s="55"/>
      <c r="G912" s="55"/>
      <c r="M912" s="2"/>
    </row>
    <row r="913" spans="6:13" ht="12.75" hidden="1">
      <c r="F913" s="55"/>
      <c r="G913" s="55"/>
      <c r="M913" s="2"/>
    </row>
    <row r="914" spans="6:13" ht="12.75" hidden="1">
      <c r="F914" s="55"/>
      <c r="G914" s="55"/>
      <c r="M914" s="2"/>
    </row>
    <row r="915" spans="6:13" ht="12.75" hidden="1">
      <c r="F915" s="55"/>
      <c r="G915" s="55"/>
      <c r="M915" s="2"/>
    </row>
    <row r="916" spans="6:13" ht="12.75" hidden="1">
      <c r="F916" s="55"/>
      <c r="G916" s="55"/>
      <c r="M916" s="2"/>
    </row>
    <row r="917" spans="6:13" ht="12.75" hidden="1">
      <c r="F917" s="55"/>
      <c r="G917" s="55"/>
      <c r="M917" s="2"/>
    </row>
    <row r="918" spans="6:13" ht="12.75" hidden="1">
      <c r="F918" s="55"/>
      <c r="G918" s="55"/>
      <c r="M918" s="2"/>
    </row>
    <row r="919" spans="6:13" ht="12.75" hidden="1">
      <c r="F919" s="55"/>
      <c r="G919" s="55"/>
      <c r="M919" s="2"/>
    </row>
    <row r="920" spans="6:13" ht="12.75" hidden="1">
      <c r="F920" s="55"/>
      <c r="G920" s="55"/>
      <c r="M920" s="2"/>
    </row>
    <row r="921" spans="6:13" ht="12.75" hidden="1">
      <c r="F921" s="55"/>
      <c r="G921" s="55"/>
      <c r="M921" s="2"/>
    </row>
    <row r="922" spans="6:13" ht="12.75" hidden="1">
      <c r="F922" s="55"/>
      <c r="G922" s="55"/>
      <c r="M922" s="2"/>
    </row>
    <row r="923" spans="6:13" ht="12.75" hidden="1">
      <c r="F923" s="55"/>
      <c r="G923" s="55"/>
      <c r="M923" s="2"/>
    </row>
    <row r="924" spans="6:13" ht="12.75" hidden="1">
      <c r="F924" s="55"/>
      <c r="G924" s="55"/>
      <c r="M924" s="2"/>
    </row>
    <row r="925" spans="6:13" ht="12.75" hidden="1">
      <c r="F925" s="55"/>
      <c r="G925" s="55"/>
      <c r="M925" s="2"/>
    </row>
    <row r="926" spans="6:13" ht="12.75" hidden="1">
      <c r="F926" s="55"/>
      <c r="G926" s="55"/>
      <c r="M926" s="2"/>
    </row>
    <row r="927" spans="6:13" ht="12.75" hidden="1">
      <c r="F927" s="55"/>
      <c r="G927" s="55"/>
      <c r="M927" s="2"/>
    </row>
    <row r="928" spans="6:13" ht="12.75" hidden="1">
      <c r="F928" s="55"/>
      <c r="G928" s="55"/>
      <c r="M928" s="2"/>
    </row>
    <row r="929" spans="6:13" ht="12.75" hidden="1">
      <c r="F929" s="55"/>
      <c r="G929" s="55"/>
      <c r="M929" s="2"/>
    </row>
    <row r="930" spans="6:13" ht="12.75" hidden="1">
      <c r="F930" s="55"/>
      <c r="G930" s="55"/>
      <c r="M930" s="2"/>
    </row>
    <row r="931" spans="6:13" ht="12.75" hidden="1">
      <c r="F931" s="55"/>
      <c r="G931" s="55"/>
      <c r="M931" s="2"/>
    </row>
    <row r="932" spans="6:13" ht="12.75" hidden="1">
      <c r="F932" s="55"/>
      <c r="G932" s="55"/>
      <c r="M932" s="2"/>
    </row>
    <row r="933" spans="6:13" ht="12.75" hidden="1">
      <c r="F933" s="55"/>
      <c r="G933" s="55"/>
      <c r="M933" s="2"/>
    </row>
    <row r="934" spans="6:13" ht="12.75" hidden="1">
      <c r="F934" s="55"/>
      <c r="G934" s="55"/>
      <c r="M934" s="2"/>
    </row>
    <row r="935" spans="6:13" ht="12.75" hidden="1">
      <c r="F935" s="55"/>
      <c r="G935" s="55"/>
      <c r="M935" s="2"/>
    </row>
    <row r="936" spans="6:13" ht="12.75" hidden="1">
      <c r="F936" s="55"/>
      <c r="G936" s="55"/>
      <c r="M936" s="2"/>
    </row>
    <row r="937" spans="6:13" ht="12.75" hidden="1">
      <c r="F937" s="55"/>
      <c r="G937" s="55"/>
      <c r="M937" s="2"/>
    </row>
    <row r="938" spans="6:13" ht="12.75" hidden="1">
      <c r="F938" s="55"/>
      <c r="G938" s="55"/>
      <c r="M938" s="2"/>
    </row>
    <row r="939" spans="6:13" ht="12.75" hidden="1">
      <c r="F939" s="55"/>
      <c r="G939" s="55"/>
      <c r="M939" s="2"/>
    </row>
    <row r="940" spans="6:13" ht="12.75" hidden="1">
      <c r="F940" s="55"/>
      <c r="G940" s="55"/>
      <c r="M940" s="2"/>
    </row>
    <row r="941" spans="6:13" ht="12.75" hidden="1">
      <c r="F941" s="55"/>
      <c r="G941" s="55"/>
      <c r="M941" s="2"/>
    </row>
    <row r="942" spans="6:13" ht="12.75" hidden="1">
      <c r="F942" s="55"/>
      <c r="G942" s="55"/>
      <c r="M942" s="2"/>
    </row>
    <row r="943" spans="6:13" ht="12.75" hidden="1">
      <c r="F943" s="55"/>
      <c r="G943" s="55"/>
      <c r="M943" s="2"/>
    </row>
    <row r="944" spans="6:13" ht="12.75" hidden="1">
      <c r="F944" s="55"/>
      <c r="G944" s="55"/>
      <c r="M944" s="2"/>
    </row>
    <row r="945" spans="6:13" ht="12.75" hidden="1">
      <c r="F945" s="55"/>
      <c r="G945" s="55"/>
      <c r="M945" s="2"/>
    </row>
    <row r="946" spans="6:13" ht="12.75">
      <c r="F946" s="55"/>
      <c r="G946" s="55"/>
      <c r="M946" s="2"/>
    </row>
    <row r="947" spans="6:13" ht="12.75" hidden="1">
      <c r="F947" s="55"/>
      <c r="G947" s="55"/>
      <c r="M947" s="2">
        <v>500</v>
      </c>
    </row>
    <row r="948" spans="6:13" ht="12.75" hidden="1">
      <c r="F948" s="55"/>
      <c r="G948" s="55"/>
      <c r="M948" s="2">
        <v>500</v>
      </c>
    </row>
    <row r="949" spans="6:13" ht="12.75" hidden="1">
      <c r="F949" s="55"/>
      <c r="G949" s="55"/>
      <c r="M949" s="2">
        <v>500</v>
      </c>
    </row>
    <row r="950" spans="6:13" ht="12.75" hidden="1">
      <c r="F950" s="55"/>
      <c r="G950" s="55"/>
      <c r="M950" s="2">
        <v>500</v>
      </c>
    </row>
    <row r="951" spans="6:13" ht="12.75" hidden="1">
      <c r="F951" s="55"/>
      <c r="G951" s="55"/>
      <c r="M951" s="2">
        <v>500</v>
      </c>
    </row>
    <row r="952" spans="6:13" ht="12.75" hidden="1">
      <c r="F952" s="55"/>
      <c r="G952" s="55"/>
      <c r="M952" s="2">
        <v>500</v>
      </c>
    </row>
    <row r="953" spans="6:13" ht="12.75" hidden="1">
      <c r="F953" s="55"/>
      <c r="G953" s="55"/>
      <c r="M953" s="2">
        <v>500</v>
      </c>
    </row>
    <row r="954" spans="6:13" ht="12.75" hidden="1">
      <c r="F954" s="55"/>
      <c r="G954" s="55"/>
      <c r="M954" s="2">
        <v>500</v>
      </c>
    </row>
    <row r="955" spans="6:13" ht="12.75" hidden="1">
      <c r="F955" s="55"/>
      <c r="G955" s="55"/>
      <c r="M955" s="2">
        <v>500</v>
      </c>
    </row>
    <row r="956" spans="6:13" ht="12.75" hidden="1">
      <c r="F956" s="55"/>
      <c r="G956" s="55"/>
      <c r="M956" s="2">
        <v>500</v>
      </c>
    </row>
    <row r="957" spans="6:13" ht="12.75" hidden="1">
      <c r="F957" s="55"/>
      <c r="G957" s="55"/>
      <c r="M957" s="2">
        <v>500</v>
      </c>
    </row>
    <row r="958" spans="6:13" ht="12.75" hidden="1">
      <c r="F958" s="55"/>
      <c r="G958" s="55"/>
      <c r="M958" s="2">
        <v>500</v>
      </c>
    </row>
    <row r="959" spans="6:13" ht="12.75" hidden="1">
      <c r="F959" s="55"/>
      <c r="G959" s="55"/>
      <c r="M959" s="2">
        <v>500</v>
      </c>
    </row>
    <row r="960" spans="6:13" ht="12.75" hidden="1">
      <c r="F960" s="55"/>
      <c r="G960" s="55"/>
      <c r="M960" s="2">
        <v>500</v>
      </c>
    </row>
    <row r="961" spans="1:13" s="299" customFormat="1" ht="12.75">
      <c r="A961" s="294"/>
      <c r="B961" s="295">
        <v>-6784493</v>
      </c>
      <c r="C961" s="296" t="s">
        <v>1079</v>
      </c>
      <c r="D961" s="294" t="s">
        <v>1091</v>
      </c>
      <c r="E961" s="294"/>
      <c r="F961" s="297"/>
      <c r="G961" s="297"/>
      <c r="H961" s="295">
        <v>6784493</v>
      </c>
      <c r="I961" s="298">
        <v>-13568.986</v>
      </c>
      <c r="K961" s="288"/>
      <c r="L961" s="289"/>
      <c r="M961" s="2">
        <v>500</v>
      </c>
    </row>
    <row r="962" spans="1:13" s="299" customFormat="1" ht="12.75">
      <c r="A962" s="294"/>
      <c r="B962" s="295">
        <v>0</v>
      </c>
      <c r="C962" s="296" t="s">
        <v>1079</v>
      </c>
      <c r="D962" s="294" t="s">
        <v>1090</v>
      </c>
      <c r="E962" s="294"/>
      <c r="F962" s="297"/>
      <c r="G962" s="297"/>
      <c r="H962" s="295">
        <v>0</v>
      </c>
      <c r="I962" s="298">
        <v>0</v>
      </c>
      <c r="K962" s="288"/>
      <c r="L962" s="289"/>
      <c r="M962" s="2">
        <v>490</v>
      </c>
    </row>
    <row r="963" spans="1:13" s="299" customFormat="1" ht="12.75">
      <c r="A963" s="294"/>
      <c r="B963" s="295">
        <v>5946571</v>
      </c>
      <c r="C963" s="296" t="s">
        <v>1079</v>
      </c>
      <c r="D963" s="294" t="s">
        <v>1092</v>
      </c>
      <c r="E963" s="294"/>
      <c r="F963" s="297"/>
      <c r="G963" s="297"/>
      <c r="H963" s="295">
        <v>-5946571</v>
      </c>
      <c r="I963" s="298">
        <v>12086.526422764227</v>
      </c>
      <c r="K963" s="288"/>
      <c r="L963" s="289"/>
      <c r="M963" s="68">
        <v>492</v>
      </c>
    </row>
    <row r="964" spans="1:13" s="299" customFormat="1" ht="12.75">
      <c r="A964" s="294"/>
      <c r="B964" s="295">
        <v>0</v>
      </c>
      <c r="C964" s="296" t="s">
        <v>1079</v>
      </c>
      <c r="D964" s="294" t="s">
        <v>1088</v>
      </c>
      <c r="E964" s="294"/>
      <c r="F964" s="297"/>
      <c r="G964" s="297"/>
      <c r="H964" s="295">
        <v>0</v>
      </c>
      <c r="I964" s="298">
        <v>0</v>
      </c>
      <c r="K964" s="288"/>
      <c r="L964" s="289"/>
      <c r="M964" s="68">
        <v>504</v>
      </c>
    </row>
    <row r="965" spans="1:13" s="299" customFormat="1" ht="12.75">
      <c r="A965" s="294"/>
      <c r="B965" s="295">
        <v>332800</v>
      </c>
      <c r="C965" s="296" t="s">
        <v>1079</v>
      </c>
      <c r="D965" s="294" t="s">
        <v>1172</v>
      </c>
      <c r="E965" s="294"/>
      <c r="F965" s="297"/>
      <c r="G965" s="297"/>
      <c r="H965" s="295">
        <v>-332800</v>
      </c>
      <c r="I965" s="298">
        <v>660.3174603174604</v>
      </c>
      <c r="K965" s="288"/>
      <c r="L965" s="289"/>
      <c r="M965" s="68">
        <v>504</v>
      </c>
    </row>
    <row r="966" spans="1:13" s="304" customFormat="1" ht="12.75">
      <c r="A966" s="300"/>
      <c r="B966" s="301">
        <v>-505122</v>
      </c>
      <c r="C966" s="300" t="s">
        <v>1079</v>
      </c>
      <c r="D966" s="300" t="s">
        <v>1173</v>
      </c>
      <c r="E966" s="300"/>
      <c r="F966" s="302"/>
      <c r="G966" s="302"/>
      <c r="H966" s="301">
        <v>505122</v>
      </c>
      <c r="I966" s="303">
        <v>-1002.2261904761905</v>
      </c>
      <c r="K966" s="293"/>
      <c r="L966" s="293"/>
      <c r="M966" s="45">
        <v>504</v>
      </c>
    </row>
    <row r="967" spans="2:13" ht="12.75">
      <c r="B967" s="52"/>
      <c r="F967" s="150"/>
      <c r="G967" s="55"/>
      <c r="M967" s="2"/>
    </row>
    <row r="968" spans="1:13" s="289" customFormat="1" ht="12.75" hidden="1">
      <c r="A968" s="284"/>
      <c r="B968" s="285"/>
      <c r="C968" s="284"/>
      <c r="D968" s="284"/>
      <c r="E968" s="284"/>
      <c r="F968" s="286"/>
      <c r="G968" s="286"/>
      <c r="H968" s="285"/>
      <c r="I968" s="269"/>
      <c r="K968" s="68"/>
      <c r="L968" s="13"/>
      <c r="M968" s="2"/>
    </row>
    <row r="969" spans="1:13" s="289" customFormat="1" ht="12.75" hidden="1">
      <c r="A969" s="284"/>
      <c r="B969" s="285"/>
      <c r="C969" s="284"/>
      <c r="D969" s="284"/>
      <c r="E969" s="284"/>
      <c r="F969" s="286"/>
      <c r="G969" s="286"/>
      <c r="H969" s="285"/>
      <c r="I969" s="269"/>
      <c r="K969" s="68"/>
      <c r="L969" s="13"/>
      <c r="M969" s="2"/>
    </row>
    <row r="970" spans="1:13" ht="12.75" hidden="1">
      <c r="A970" s="10"/>
      <c r="B970" s="69"/>
      <c r="F970" s="55"/>
      <c r="G970" s="55"/>
      <c r="H970" s="285"/>
      <c r="I970" s="20" t="e">
        <v>#DIV/0!</v>
      </c>
      <c r="M970" s="2"/>
    </row>
    <row r="971" spans="1:13" ht="12.75" hidden="1">
      <c r="A971" s="10"/>
      <c r="B971" s="69"/>
      <c r="F971" s="55"/>
      <c r="G971" s="55"/>
      <c r="H971" s="285"/>
      <c r="I971" s="20" t="e">
        <v>#DIV/0!</v>
      </c>
      <c r="M971" s="2"/>
    </row>
    <row r="972" spans="1:13" ht="12.75" hidden="1">
      <c r="A972" s="10"/>
      <c r="B972" s="69"/>
      <c r="F972" s="55"/>
      <c r="G972" s="55"/>
      <c r="H972" s="5">
        <v>0</v>
      </c>
      <c r="I972" s="20" t="e">
        <v>#DIV/0!</v>
      </c>
      <c r="M972" s="2"/>
    </row>
    <row r="973" spans="1:13" ht="12.75" hidden="1">
      <c r="A973" s="10"/>
      <c r="B973" s="69"/>
      <c r="F973" s="55"/>
      <c r="G973" s="55"/>
      <c r="H973" s="5">
        <v>0</v>
      </c>
      <c r="I973" s="20" t="e">
        <v>#DIV/0!</v>
      </c>
      <c r="M973" s="2"/>
    </row>
    <row r="974" spans="1:13" ht="12.75" hidden="1">
      <c r="A974" s="10"/>
      <c r="B974" s="69"/>
      <c r="F974" s="55"/>
      <c r="G974" s="55"/>
      <c r="H974" s="5">
        <v>0</v>
      </c>
      <c r="I974" s="20" t="e">
        <v>#DIV/0!</v>
      </c>
      <c r="M974" s="2"/>
    </row>
    <row r="975" spans="1:13" ht="12.75" hidden="1">
      <c r="A975" s="10"/>
      <c r="B975" s="69"/>
      <c r="F975" s="55"/>
      <c r="G975" s="55"/>
      <c r="H975" s="5">
        <v>0</v>
      </c>
      <c r="I975" s="20" t="e">
        <v>#DIV/0!</v>
      </c>
      <c r="M975" s="2"/>
    </row>
    <row r="976" spans="1:13" ht="12.75" hidden="1">
      <c r="A976" s="10"/>
      <c r="B976" s="69"/>
      <c r="F976" s="55"/>
      <c r="G976" s="55"/>
      <c r="H976" s="5">
        <v>0</v>
      </c>
      <c r="I976" s="20" t="e">
        <v>#DIV/0!</v>
      </c>
      <c r="M976" s="2"/>
    </row>
    <row r="977" spans="1:13" ht="12.75" hidden="1">
      <c r="A977" s="10"/>
      <c r="B977" s="69"/>
      <c r="F977" s="55"/>
      <c r="G977" s="55"/>
      <c r="H977" s="5">
        <v>0</v>
      </c>
      <c r="I977" s="20" t="e">
        <v>#DIV/0!</v>
      </c>
      <c r="M977" s="2"/>
    </row>
    <row r="978" spans="1:13" ht="12.75" hidden="1">
      <c r="A978" s="10"/>
      <c r="B978" s="69"/>
      <c r="F978" s="55"/>
      <c r="G978" s="55"/>
      <c r="H978" s="5">
        <v>0</v>
      </c>
      <c r="I978" s="20" t="e">
        <v>#DIV/0!</v>
      </c>
      <c r="M978" s="2"/>
    </row>
    <row r="979" spans="1:13" ht="12.75" hidden="1">
      <c r="A979" s="10"/>
      <c r="B979" s="69"/>
      <c r="F979" s="55"/>
      <c r="G979" s="55"/>
      <c r="H979" s="5">
        <v>0</v>
      </c>
      <c r="I979" s="20" t="e">
        <v>#DIV/0!</v>
      </c>
      <c r="M979" s="2"/>
    </row>
    <row r="980" spans="1:13" ht="12.75" hidden="1">
      <c r="A980" s="10"/>
      <c r="B980" s="69"/>
      <c r="F980" s="55"/>
      <c r="G980" s="55"/>
      <c r="H980" s="5">
        <v>0</v>
      </c>
      <c r="I980" s="20" t="e">
        <v>#DIV/0!</v>
      </c>
      <c r="M980" s="2"/>
    </row>
    <row r="981" spans="1:13" ht="12.75" hidden="1">
      <c r="A981" s="10"/>
      <c r="B981" s="69"/>
      <c r="F981" s="55"/>
      <c r="G981" s="55"/>
      <c r="H981" s="5">
        <v>0</v>
      </c>
      <c r="I981" s="20" t="e">
        <v>#DIV/0!</v>
      </c>
      <c r="M981" s="2"/>
    </row>
    <row r="982" spans="1:13" ht="12.75" hidden="1">
      <c r="A982" s="10"/>
      <c r="B982" s="69"/>
      <c r="F982" s="55"/>
      <c r="G982" s="55"/>
      <c r="H982" s="5">
        <v>0</v>
      </c>
      <c r="I982" s="20" t="e">
        <v>#DIV/0!</v>
      </c>
      <c r="M982" s="2"/>
    </row>
    <row r="983" spans="1:13" ht="12.75" hidden="1">
      <c r="A983" s="10"/>
      <c r="B983" s="69"/>
      <c r="F983" s="55"/>
      <c r="G983" s="55"/>
      <c r="H983" s="5">
        <v>0</v>
      </c>
      <c r="I983" s="20" t="e">
        <v>#DIV/0!</v>
      </c>
      <c r="M983" s="2"/>
    </row>
    <row r="984" spans="1:13" ht="12.75" hidden="1">
      <c r="A984" s="10"/>
      <c r="F984" s="55"/>
      <c r="G984" s="55"/>
      <c r="H984" s="5">
        <v>0</v>
      </c>
      <c r="I984" s="20" t="e">
        <v>#DIV/0!</v>
      </c>
      <c r="M984" s="2"/>
    </row>
    <row r="985" spans="1:13" ht="12.75" hidden="1">
      <c r="A985" s="10"/>
      <c r="B985" s="90"/>
      <c r="F985" s="55"/>
      <c r="G985" s="55"/>
      <c r="H985" s="5">
        <v>0</v>
      </c>
      <c r="I985" s="20" t="e">
        <v>#DIV/0!</v>
      </c>
      <c r="M985" s="2"/>
    </row>
    <row r="986" spans="1:13" ht="12.75" hidden="1">
      <c r="A986" s="10"/>
      <c r="F986" s="55"/>
      <c r="G986" s="55"/>
      <c r="H986" s="5">
        <v>0</v>
      </c>
      <c r="I986" s="20" t="e">
        <v>#DIV/0!</v>
      </c>
      <c r="M986" s="2"/>
    </row>
    <row r="987" spans="1:13" ht="12.75" hidden="1">
      <c r="A987" s="10"/>
      <c r="F987" s="55"/>
      <c r="G987" s="55"/>
      <c r="H987" s="5">
        <v>0</v>
      </c>
      <c r="I987" s="20" t="e">
        <v>#DIV/0!</v>
      </c>
      <c r="M987" s="2"/>
    </row>
    <row r="988" spans="1:13" ht="12.75" hidden="1">
      <c r="A988" s="10"/>
      <c r="F988" s="55"/>
      <c r="G988" s="55"/>
      <c r="H988" s="5">
        <v>0</v>
      </c>
      <c r="I988" s="20" t="e">
        <v>#DIV/0!</v>
      </c>
      <c r="M988" s="2"/>
    </row>
    <row r="989" spans="1:13" ht="12.75" hidden="1">
      <c r="A989" s="10"/>
      <c r="F989" s="55"/>
      <c r="G989" s="55"/>
      <c r="H989" s="5">
        <v>0</v>
      </c>
      <c r="I989" s="20" t="e">
        <v>#DIV/0!</v>
      </c>
      <c r="M989" s="2"/>
    </row>
    <row r="990" spans="1:13" ht="12.75" hidden="1">
      <c r="A990" s="10"/>
      <c r="F990" s="55"/>
      <c r="G990" s="55"/>
      <c r="H990" s="5">
        <v>0</v>
      </c>
      <c r="I990" s="20" t="e">
        <v>#DIV/0!</v>
      </c>
      <c r="M990" s="2"/>
    </row>
    <row r="991" spans="1:13" ht="12.75" hidden="1">
      <c r="A991" s="10"/>
      <c r="F991" s="55"/>
      <c r="G991" s="55"/>
      <c r="H991" s="5">
        <v>0</v>
      </c>
      <c r="I991" s="20" t="e">
        <v>#DIV/0!</v>
      </c>
      <c r="M991" s="2"/>
    </row>
    <row r="992" spans="1:13" ht="12.75" hidden="1">
      <c r="A992" s="10"/>
      <c r="F992" s="55"/>
      <c r="G992" s="55"/>
      <c r="H992" s="5">
        <v>0</v>
      </c>
      <c r="I992" s="20" t="e">
        <v>#DIV/0!</v>
      </c>
      <c r="M992" s="2"/>
    </row>
    <row r="993" spans="1:13" ht="12.75" hidden="1">
      <c r="A993" s="10"/>
      <c r="F993" s="55"/>
      <c r="G993" s="55"/>
      <c r="H993" s="5">
        <v>0</v>
      </c>
      <c r="I993" s="20" t="e">
        <v>#DIV/0!</v>
      </c>
      <c r="M993" s="2"/>
    </row>
    <row r="994" spans="1:13" ht="12.75" hidden="1">
      <c r="A994" s="10"/>
      <c r="F994" s="55"/>
      <c r="G994" s="55"/>
      <c r="H994" s="5">
        <v>0</v>
      </c>
      <c r="I994" s="20" t="e">
        <v>#DIV/0!</v>
      </c>
      <c r="M994" s="2"/>
    </row>
    <row r="995" spans="1:13" ht="12.75" hidden="1">
      <c r="A995" s="10"/>
      <c r="F995" s="55"/>
      <c r="G995" s="55"/>
      <c r="H995" s="5">
        <v>0</v>
      </c>
      <c r="I995" s="20" t="e">
        <v>#DIV/0!</v>
      </c>
      <c r="M995" s="2"/>
    </row>
    <row r="996" spans="1:13" ht="12.75" hidden="1">
      <c r="A996" s="10"/>
      <c r="F996" s="55"/>
      <c r="G996" s="55"/>
      <c r="H996" s="5">
        <v>0</v>
      </c>
      <c r="I996" s="20" t="e">
        <v>#DIV/0!</v>
      </c>
      <c r="M996" s="2"/>
    </row>
    <row r="997" spans="1:13" ht="12.75" hidden="1">
      <c r="A997" s="10"/>
      <c r="F997" s="55"/>
      <c r="G997" s="55"/>
      <c r="H997" s="5">
        <v>0</v>
      </c>
      <c r="I997" s="20" t="e">
        <v>#DIV/0!</v>
      </c>
      <c r="M997" s="2"/>
    </row>
    <row r="998" spans="1:13" ht="12.75" hidden="1">
      <c r="A998" s="10"/>
      <c r="F998" s="55"/>
      <c r="G998" s="55"/>
      <c r="H998" s="5">
        <v>0</v>
      </c>
      <c r="I998" s="20" t="e">
        <v>#DIV/0!</v>
      </c>
      <c r="M998" s="2"/>
    </row>
    <row r="999" spans="1:13" ht="12.75" hidden="1">
      <c r="A999" s="10"/>
      <c r="F999" s="55"/>
      <c r="G999" s="55"/>
      <c r="H999" s="5">
        <v>0</v>
      </c>
      <c r="I999" s="20" t="e">
        <v>#DIV/0!</v>
      </c>
      <c r="M999" s="2"/>
    </row>
    <row r="1000" spans="1:13" ht="12.75" hidden="1">
      <c r="A1000" s="10"/>
      <c r="F1000" s="55"/>
      <c r="G1000" s="55"/>
      <c r="H1000" s="5">
        <v>0</v>
      </c>
      <c r="I1000" s="20" t="e">
        <v>#DIV/0!</v>
      </c>
      <c r="M1000" s="2"/>
    </row>
    <row r="1001" spans="1:13" ht="12.75" hidden="1">
      <c r="A1001" s="10"/>
      <c r="F1001" s="55"/>
      <c r="G1001" s="55"/>
      <c r="H1001" s="5">
        <v>0</v>
      </c>
      <c r="I1001" s="20" t="e">
        <v>#DIV/0!</v>
      </c>
      <c r="M1001" s="2"/>
    </row>
    <row r="1002" spans="1:13" ht="12.75" hidden="1">
      <c r="A1002" s="10"/>
      <c r="F1002" s="55"/>
      <c r="G1002" s="55"/>
      <c r="H1002" s="5">
        <v>0</v>
      </c>
      <c r="I1002" s="20" t="e">
        <v>#DIV/0!</v>
      </c>
      <c r="M1002" s="2"/>
    </row>
    <row r="1003" spans="1:13" ht="12.75" hidden="1">
      <c r="A1003" s="10"/>
      <c r="F1003" s="55"/>
      <c r="G1003" s="55"/>
      <c r="H1003" s="5">
        <v>0</v>
      </c>
      <c r="I1003" s="20" t="e">
        <v>#DIV/0!</v>
      </c>
      <c r="M1003" s="2"/>
    </row>
    <row r="1004" spans="1:13" ht="12.75" hidden="1">
      <c r="A1004" s="10"/>
      <c r="F1004" s="55"/>
      <c r="G1004" s="55"/>
      <c r="H1004" s="5">
        <v>0</v>
      </c>
      <c r="I1004" s="20" t="e">
        <v>#DIV/0!</v>
      </c>
      <c r="M1004" s="2"/>
    </row>
    <row r="1005" spans="1:13" ht="12.75" hidden="1">
      <c r="A1005" s="10"/>
      <c r="F1005" s="55"/>
      <c r="G1005" s="55"/>
      <c r="H1005" s="5">
        <v>0</v>
      </c>
      <c r="I1005" s="20" t="e">
        <v>#DIV/0!</v>
      </c>
      <c r="M1005" s="2"/>
    </row>
    <row r="1006" spans="1:13" ht="12.75" hidden="1">
      <c r="A1006" s="10"/>
      <c r="F1006" s="55"/>
      <c r="G1006" s="55"/>
      <c r="H1006" s="5">
        <v>0</v>
      </c>
      <c r="I1006" s="20" t="e">
        <v>#DIV/0!</v>
      </c>
      <c r="M1006" s="2"/>
    </row>
    <row r="1007" spans="1:13" ht="12.75" hidden="1">
      <c r="A1007" s="10"/>
      <c r="F1007" s="55"/>
      <c r="G1007" s="55"/>
      <c r="H1007" s="5">
        <v>0</v>
      </c>
      <c r="I1007" s="20" t="e">
        <v>#DIV/0!</v>
      </c>
      <c r="M1007" s="2"/>
    </row>
    <row r="1008" spans="1:13" ht="12.75" hidden="1">
      <c r="A1008" s="10"/>
      <c r="F1008" s="55"/>
      <c r="G1008" s="55"/>
      <c r="H1008" s="5">
        <v>0</v>
      </c>
      <c r="I1008" s="20" t="e">
        <v>#DIV/0!</v>
      </c>
      <c r="M1008" s="2"/>
    </row>
    <row r="1009" spans="1:13" ht="12.75" hidden="1">
      <c r="A1009" s="10"/>
      <c r="F1009" s="55"/>
      <c r="G1009" s="55"/>
      <c r="H1009" s="5">
        <v>0</v>
      </c>
      <c r="I1009" s="20" t="e">
        <v>#DIV/0!</v>
      </c>
      <c r="M1009" s="2"/>
    </row>
    <row r="1010" spans="1:13" ht="12.75" hidden="1">
      <c r="A1010" s="10"/>
      <c r="F1010" s="55"/>
      <c r="G1010" s="55"/>
      <c r="H1010" s="5">
        <v>0</v>
      </c>
      <c r="I1010" s="20" t="e">
        <v>#DIV/0!</v>
      </c>
      <c r="M1010" s="2"/>
    </row>
    <row r="1011" spans="1:13" ht="12.75" hidden="1">
      <c r="A1011" s="10"/>
      <c r="F1011" s="55"/>
      <c r="G1011" s="55"/>
      <c r="H1011" s="5">
        <v>0</v>
      </c>
      <c r="I1011" s="20" t="e">
        <v>#DIV/0!</v>
      </c>
      <c r="M1011" s="2"/>
    </row>
    <row r="1012" spans="1:13" ht="12.75" hidden="1">
      <c r="A1012" s="10"/>
      <c r="F1012" s="55"/>
      <c r="G1012" s="55"/>
      <c r="H1012" s="5">
        <v>0</v>
      </c>
      <c r="I1012" s="20" t="e">
        <v>#DIV/0!</v>
      </c>
      <c r="M1012" s="2"/>
    </row>
    <row r="1013" spans="1:13" ht="12.75" hidden="1">
      <c r="A1013" s="10"/>
      <c r="F1013" s="55"/>
      <c r="G1013" s="55"/>
      <c r="H1013" s="5">
        <v>0</v>
      </c>
      <c r="I1013" s="20" t="e">
        <v>#DIV/0!</v>
      </c>
      <c r="M1013" s="2"/>
    </row>
    <row r="1014" spans="1:13" ht="12.75" hidden="1">
      <c r="A1014" s="10"/>
      <c r="F1014" s="55"/>
      <c r="G1014" s="55"/>
      <c r="H1014" s="5">
        <v>0</v>
      </c>
      <c r="I1014" s="20" t="e">
        <v>#DIV/0!</v>
      </c>
      <c r="M1014" s="2"/>
    </row>
    <row r="1015" spans="1:13" ht="12.75" hidden="1">
      <c r="A1015" s="10"/>
      <c r="F1015" s="55"/>
      <c r="G1015" s="55"/>
      <c r="H1015" s="5">
        <v>0</v>
      </c>
      <c r="I1015" s="20" t="e">
        <v>#DIV/0!</v>
      </c>
      <c r="M1015" s="2"/>
    </row>
    <row r="1016" spans="1:13" ht="12.75" hidden="1">
      <c r="A1016" s="10"/>
      <c r="F1016" s="55"/>
      <c r="G1016" s="55"/>
      <c r="H1016" s="5">
        <v>0</v>
      </c>
      <c r="I1016" s="20" t="e">
        <v>#DIV/0!</v>
      </c>
      <c r="M1016" s="2"/>
    </row>
    <row r="1017" spans="1:13" ht="12.75" hidden="1">
      <c r="A1017" s="10"/>
      <c r="F1017" s="55"/>
      <c r="G1017" s="55"/>
      <c r="H1017" s="5">
        <v>0</v>
      </c>
      <c r="I1017" s="20" t="e">
        <v>#DIV/0!</v>
      </c>
      <c r="M1017" s="2"/>
    </row>
    <row r="1018" spans="1:13" ht="12.75" hidden="1">
      <c r="A1018" s="10"/>
      <c r="F1018" s="55"/>
      <c r="G1018" s="55"/>
      <c r="H1018" s="5">
        <v>0</v>
      </c>
      <c r="I1018" s="20" t="e">
        <v>#DIV/0!</v>
      </c>
      <c r="M1018" s="2"/>
    </row>
    <row r="1019" spans="1:13" ht="12.75" hidden="1">
      <c r="A1019" s="10"/>
      <c r="F1019" s="55"/>
      <c r="G1019" s="55"/>
      <c r="H1019" s="5">
        <v>0</v>
      </c>
      <c r="I1019" s="20" t="e">
        <v>#DIV/0!</v>
      </c>
      <c r="M1019" s="2"/>
    </row>
    <row r="1020" spans="1:13" ht="12.75" hidden="1">
      <c r="A1020" s="10"/>
      <c r="F1020" s="55"/>
      <c r="G1020" s="55"/>
      <c r="H1020" s="5">
        <v>0</v>
      </c>
      <c r="I1020" s="20" t="e">
        <v>#DIV/0!</v>
      </c>
      <c r="M1020" s="2"/>
    </row>
    <row r="1021" spans="1:13" ht="12.75" hidden="1">
      <c r="A1021" s="10"/>
      <c r="F1021" s="55"/>
      <c r="G1021" s="55"/>
      <c r="H1021" s="5">
        <v>0</v>
      </c>
      <c r="I1021" s="20" t="e">
        <v>#DIV/0!</v>
      </c>
      <c r="M1021" s="2"/>
    </row>
    <row r="1022" spans="1:13" ht="12.75" hidden="1">
      <c r="A1022" s="10"/>
      <c r="F1022" s="55"/>
      <c r="G1022" s="55"/>
      <c r="H1022" s="5">
        <v>0</v>
      </c>
      <c r="I1022" s="20" t="e">
        <v>#DIV/0!</v>
      </c>
      <c r="M1022" s="2"/>
    </row>
    <row r="1023" spans="1:13" ht="12.75" hidden="1">
      <c r="A1023" s="10"/>
      <c r="F1023" s="55"/>
      <c r="G1023" s="55"/>
      <c r="H1023" s="5">
        <v>0</v>
      </c>
      <c r="I1023" s="20" t="e">
        <v>#DIV/0!</v>
      </c>
      <c r="M1023" s="2"/>
    </row>
    <row r="1024" spans="1:13" ht="12.75" hidden="1">
      <c r="A1024" s="10"/>
      <c r="F1024" s="55"/>
      <c r="G1024" s="55"/>
      <c r="H1024" s="5">
        <v>0</v>
      </c>
      <c r="I1024" s="20" t="e">
        <v>#DIV/0!</v>
      </c>
      <c r="M1024" s="2"/>
    </row>
    <row r="1025" spans="1:13" ht="12.75" hidden="1">
      <c r="A1025" s="10"/>
      <c r="F1025" s="55"/>
      <c r="G1025" s="55"/>
      <c r="H1025" s="5">
        <v>0</v>
      </c>
      <c r="I1025" s="20" t="e">
        <v>#DIV/0!</v>
      </c>
      <c r="M1025" s="2"/>
    </row>
    <row r="1026" spans="1:13" ht="12.75" hidden="1">
      <c r="A1026" s="10"/>
      <c r="F1026" s="55"/>
      <c r="G1026" s="55"/>
      <c r="H1026" s="5">
        <v>0</v>
      </c>
      <c r="I1026" s="20" t="e">
        <v>#DIV/0!</v>
      </c>
      <c r="M1026" s="2"/>
    </row>
    <row r="1027" spans="1:13" ht="12.75" hidden="1">
      <c r="A1027" s="10"/>
      <c r="F1027" s="55"/>
      <c r="G1027" s="55"/>
      <c r="H1027" s="5">
        <v>0</v>
      </c>
      <c r="I1027" s="20" t="e">
        <v>#DIV/0!</v>
      </c>
      <c r="M1027" s="2"/>
    </row>
    <row r="1028" spans="1:13" ht="12.75" hidden="1">
      <c r="A1028" s="10"/>
      <c r="F1028" s="55"/>
      <c r="G1028" s="55"/>
      <c r="H1028" s="5">
        <v>0</v>
      </c>
      <c r="I1028" s="20" t="e">
        <v>#DIV/0!</v>
      </c>
      <c r="M1028" s="2"/>
    </row>
    <row r="1029" spans="1:13" ht="12.75" hidden="1">
      <c r="A1029" s="10"/>
      <c r="F1029" s="55"/>
      <c r="G1029" s="55"/>
      <c r="H1029" s="5">
        <v>0</v>
      </c>
      <c r="I1029" s="20" t="e">
        <v>#DIV/0!</v>
      </c>
      <c r="M1029" s="2"/>
    </row>
    <row r="1030" spans="1:13" ht="12.75" hidden="1">
      <c r="A1030" s="10"/>
      <c r="F1030" s="55"/>
      <c r="G1030" s="55"/>
      <c r="H1030" s="5">
        <v>0</v>
      </c>
      <c r="I1030" s="20" t="e">
        <v>#DIV/0!</v>
      </c>
      <c r="M1030" s="2"/>
    </row>
    <row r="1031" spans="1:13" ht="12.75" hidden="1">
      <c r="A1031" s="10"/>
      <c r="F1031" s="55"/>
      <c r="G1031" s="55"/>
      <c r="H1031" s="5">
        <v>0</v>
      </c>
      <c r="I1031" s="20" t="e">
        <v>#DIV/0!</v>
      </c>
      <c r="M1031" s="2"/>
    </row>
    <row r="1032" spans="1:13" ht="12.75" hidden="1">
      <c r="A1032" s="10"/>
      <c r="F1032" s="55"/>
      <c r="G1032" s="55"/>
      <c r="H1032" s="5">
        <v>0</v>
      </c>
      <c r="I1032" s="20" t="e">
        <v>#DIV/0!</v>
      </c>
      <c r="M1032" s="2"/>
    </row>
    <row r="1033" spans="1:13" ht="12.75" hidden="1">
      <c r="A1033" s="10"/>
      <c r="F1033" s="55"/>
      <c r="G1033" s="55"/>
      <c r="H1033" s="5">
        <v>0</v>
      </c>
      <c r="I1033" s="20" t="e">
        <v>#DIV/0!</v>
      </c>
      <c r="M1033" s="2"/>
    </row>
    <row r="1034" spans="1:13" ht="12.75" hidden="1">
      <c r="A1034" s="10"/>
      <c r="F1034" s="55"/>
      <c r="G1034" s="55"/>
      <c r="H1034" s="5">
        <v>0</v>
      </c>
      <c r="I1034" s="20" t="e">
        <v>#DIV/0!</v>
      </c>
      <c r="M1034" s="2"/>
    </row>
    <row r="1035" spans="1:13" ht="12.75" hidden="1">
      <c r="A1035" s="10"/>
      <c r="F1035" s="55"/>
      <c r="G1035" s="55"/>
      <c r="H1035" s="5">
        <v>0</v>
      </c>
      <c r="I1035" s="20" t="e">
        <v>#DIV/0!</v>
      </c>
      <c r="M1035" s="2"/>
    </row>
    <row r="1036" spans="1:13" ht="12.75" hidden="1">
      <c r="A1036" s="10"/>
      <c r="F1036" s="55"/>
      <c r="G1036" s="55"/>
      <c r="H1036" s="5">
        <v>0</v>
      </c>
      <c r="I1036" s="20" t="e">
        <v>#DIV/0!</v>
      </c>
      <c r="M1036" s="2"/>
    </row>
    <row r="1037" spans="1:13" ht="12.75" hidden="1">
      <c r="A1037" s="10"/>
      <c r="F1037" s="55"/>
      <c r="G1037" s="55"/>
      <c r="H1037" s="5">
        <v>0</v>
      </c>
      <c r="I1037" s="20" t="e">
        <v>#DIV/0!</v>
      </c>
      <c r="M1037" s="2"/>
    </row>
    <row r="1038" spans="1:13" ht="12.75" hidden="1">
      <c r="A1038" s="10"/>
      <c r="F1038" s="55"/>
      <c r="G1038" s="55"/>
      <c r="H1038" s="5">
        <v>0</v>
      </c>
      <c r="I1038" s="20" t="e">
        <v>#DIV/0!</v>
      </c>
      <c r="M1038" s="2"/>
    </row>
    <row r="1039" spans="1:13" ht="12.75" hidden="1">
      <c r="A1039" s="10"/>
      <c r="F1039" s="55"/>
      <c r="G1039" s="55"/>
      <c r="H1039" s="5">
        <v>0</v>
      </c>
      <c r="I1039" s="20" t="e">
        <v>#DIV/0!</v>
      </c>
      <c r="M1039" s="2"/>
    </row>
    <row r="1040" spans="1:13" ht="12.75" hidden="1">
      <c r="A1040" s="10"/>
      <c r="F1040" s="55"/>
      <c r="G1040" s="55"/>
      <c r="H1040" s="5">
        <v>0</v>
      </c>
      <c r="I1040" s="20" t="e">
        <v>#DIV/0!</v>
      </c>
      <c r="M1040" s="2"/>
    </row>
    <row r="1041" spans="1:13" ht="12.75" hidden="1">
      <c r="A1041" s="10"/>
      <c r="F1041" s="55"/>
      <c r="G1041" s="55"/>
      <c r="H1041" s="5">
        <v>0</v>
      </c>
      <c r="I1041" s="20" t="e">
        <v>#DIV/0!</v>
      </c>
      <c r="M1041" s="2"/>
    </row>
    <row r="1042" spans="1:13" ht="12.75" hidden="1">
      <c r="A1042" s="10"/>
      <c r="F1042" s="55"/>
      <c r="G1042" s="55"/>
      <c r="H1042" s="5">
        <v>0</v>
      </c>
      <c r="I1042" s="20" t="e">
        <v>#DIV/0!</v>
      </c>
      <c r="M1042" s="2"/>
    </row>
    <row r="1043" spans="1:13" ht="12.75" hidden="1">
      <c r="A1043" s="10"/>
      <c r="F1043" s="55"/>
      <c r="G1043" s="55"/>
      <c r="H1043" s="5">
        <v>0</v>
      </c>
      <c r="I1043" s="20" t="e">
        <v>#DIV/0!</v>
      </c>
      <c r="M1043" s="2"/>
    </row>
    <row r="1044" spans="1:13" ht="12.75" hidden="1">
      <c r="A1044" s="10"/>
      <c r="F1044" s="55"/>
      <c r="G1044" s="55"/>
      <c r="H1044" s="5">
        <v>0</v>
      </c>
      <c r="I1044" s="20" t="e">
        <v>#DIV/0!</v>
      </c>
      <c r="M1044" s="2"/>
    </row>
    <row r="1045" spans="1:13" ht="12.75" hidden="1">
      <c r="A1045" s="10"/>
      <c r="F1045" s="55"/>
      <c r="G1045" s="55"/>
      <c r="H1045" s="5">
        <v>0</v>
      </c>
      <c r="I1045" s="20" t="e">
        <v>#DIV/0!</v>
      </c>
      <c r="M1045" s="2"/>
    </row>
    <row r="1046" spans="1:13" ht="12.75" hidden="1">
      <c r="A1046" s="10"/>
      <c r="F1046" s="55"/>
      <c r="G1046" s="55"/>
      <c r="H1046" s="5">
        <v>0</v>
      </c>
      <c r="I1046" s="20" t="e">
        <v>#DIV/0!</v>
      </c>
      <c r="M1046" s="2"/>
    </row>
    <row r="1047" spans="1:13" ht="12.75" hidden="1">
      <c r="A1047" s="10"/>
      <c r="F1047" s="55"/>
      <c r="G1047" s="55"/>
      <c r="H1047" s="5">
        <v>0</v>
      </c>
      <c r="I1047" s="20" t="e">
        <v>#DIV/0!</v>
      </c>
      <c r="M1047" s="2"/>
    </row>
    <row r="1048" spans="1:13" ht="12.75" hidden="1">
      <c r="A1048" s="10"/>
      <c r="F1048" s="55"/>
      <c r="G1048" s="55"/>
      <c r="H1048" s="5">
        <v>0</v>
      </c>
      <c r="I1048" s="20" t="e">
        <v>#DIV/0!</v>
      </c>
      <c r="M1048" s="2"/>
    </row>
    <row r="1049" spans="1:13" ht="12.75" hidden="1">
      <c r="A1049" s="10"/>
      <c r="F1049" s="55"/>
      <c r="G1049" s="55"/>
      <c r="H1049" s="5">
        <v>0</v>
      </c>
      <c r="I1049" s="20" t="e">
        <v>#DIV/0!</v>
      </c>
      <c r="M1049" s="2"/>
    </row>
    <row r="1050" spans="1:13" ht="12.75" hidden="1">
      <c r="A1050" s="10"/>
      <c r="F1050" s="55"/>
      <c r="G1050" s="55"/>
      <c r="H1050" s="5">
        <v>0</v>
      </c>
      <c r="I1050" s="20" t="e">
        <v>#DIV/0!</v>
      </c>
      <c r="M1050" s="2"/>
    </row>
    <row r="1051" spans="1:13" ht="12.75" hidden="1">
      <c r="A1051" s="10"/>
      <c r="F1051" s="55"/>
      <c r="G1051" s="55"/>
      <c r="H1051" s="5">
        <v>0</v>
      </c>
      <c r="I1051" s="20" t="e">
        <v>#DIV/0!</v>
      </c>
      <c r="M1051" s="2"/>
    </row>
    <row r="1052" spans="1:13" ht="12.75" hidden="1">
      <c r="A1052" s="10"/>
      <c r="F1052" s="55"/>
      <c r="G1052" s="55"/>
      <c r="H1052" s="5">
        <v>0</v>
      </c>
      <c r="I1052" s="20" t="e">
        <v>#DIV/0!</v>
      </c>
      <c r="M1052" s="2"/>
    </row>
    <row r="1053" spans="1:13" ht="12.75" hidden="1">
      <c r="A1053" s="10"/>
      <c r="F1053" s="55"/>
      <c r="G1053" s="55"/>
      <c r="H1053" s="5">
        <v>0</v>
      </c>
      <c r="I1053" s="20" t="e">
        <v>#DIV/0!</v>
      </c>
      <c r="M1053" s="2"/>
    </row>
    <row r="1054" spans="1:13" ht="12.75" hidden="1">
      <c r="A1054" s="10"/>
      <c r="F1054" s="55"/>
      <c r="G1054" s="55"/>
      <c r="H1054" s="5">
        <v>0</v>
      </c>
      <c r="I1054" s="20" t="e">
        <v>#DIV/0!</v>
      </c>
      <c r="M1054" s="2"/>
    </row>
    <row r="1055" spans="1:13" ht="12.75" hidden="1">
      <c r="A1055" s="10"/>
      <c r="F1055" s="55"/>
      <c r="G1055" s="55"/>
      <c r="H1055" s="5">
        <v>0</v>
      </c>
      <c r="I1055" s="20" t="e">
        <v>#DIV/0!</v>
      </c>
      <c r="M1055" s="2"/>
    </row>
    <row r="1056" spans="1:13" ht="12.75" hidden="1">
      <c r="A1056" s="10"/>
      <c r="F1056" s="55"/>
      <c r="G1056" s="55"/>
      <c r="H1056" s="5">
        <v>0</v>
      </c>
      <c r="I1056" s="20" t="e">
        <v>#DIV/0!</v>
      </c>
      <c r="M1056" s="2"/>
    </row>
    <row r="1057" spans="1:13" ht="12.75" hidden="1">
      <c r="A1057" s="10"/>
      <c r="F1057" s="55"/>
      <c r="G1057" s="55"/>
      <c r="H1057" s="5">
        <v>0</v>
      </c>
      <c r="I1057" s="20" t="e">
        <v>#DIV/0!</v>
      </c>
      <c r="M1057" s="2"/>
    </row>
    <row r="1058" spans="1:13" ht="12.75" hidden="1">
      <c r="A1058" s="10"/>
      <c r="F1058" s="55"/>
      <c r="G1058" s="55"/>
      <c r="H1058" s="5">
        <v>0</v>
      </c>
      <c r="I1058" s="20" t="e">
        <v>#DIV/0!</v>
      </c>
      <c r="M1058" s="2"/>
    </row>
    <row r="1059" spans="1:13" ht="12.75" hidden="1">
      <c r="A1059" s="10"/>
      <c r="F1059" s="55"/>
      <c r="G1059" s="55"/>
      <c r="H1059" s="5">
        <v>0</v>
      </c>
      <c r="I1059" s="20" t="e">
        <v>#DIV/0!</v>
      </c>
      <c r="M1059" s="2"/>
    </row>
    <row r="1060" spans="1:13" ht="12.75" hidden="1">
      <c r="A1060" s="10"/>
      <c r="F1060" s="55"/>
      <c r="G1060" s="55"/>
      <c r="H1060" s="5">
        <v>0</v>
      </c>
      <c r="I1060" s="20" t="e">
        <v>#DIV/0!</v>
      </c>
      <c r="M1060" s="2"/>
    </row>
    <row r="1061" spans="1:13" ht="12.75" hidden="1">
      <c r="A1061" s="10"/>
      <c r="F1061" s="55"/>
      <c r="G1061" s="55"/>
      <c r="H1061" s="5">
        <v>0</v>
      </c>
      <c r="I1061" s="20" t="e">
        <v>#DIV/0!</v>
      </c>
      <c r="M1061" s="2"/>
    </row>
    <row r="1062" spans="1:13" ht="12.75" hidden="1">
      <c r="A1062" s="10"/>
      <c r="F1062" s="55"/>
      <c r="G1062" s="55"/>
      <c r="H1062" s="5">
        <v>0</v>
      </c>
      <c r="I1062" s="20" t="e">
        <v>#DIV/0!</v>
      </c>
      <c r="M1062" s="2"/>
    </row>
    <row r="1063" spans="1:13" ht="12.75" hidden="1">
      <c r="A1063" s="10"/>
      <c r="F1063" s="55"/>
      <c r="G1063" s="55"/>
      <c r="H1063" s="5">
        <v>0</v>
      </c>
      <c r="I1063" s="20" t="e">
        <v>#DIV/0!</v>
      </c>
      <c r="M1063" s="2"/>
    </row>
    <row r="1064" spans="1:13" ht="12.75" hidden="1">
      <c r="A1064" s="10"/>
      <c r="F1064" s="55"/>
      <c r="G1064" s="55"/>
      <c r="H1064" s="5">
        <v>0</v>
      </c>
      <c r="I1064" s="20" t="e">
        <v>#DIV/0!</v>
      </c>
      <c r="M1064" s="2"/>
    </row>
    <row r="1065" spans="1:13" ht="12.75" hidden="1">
      <c r="A1065" s="10"/>
      <c r="F1065" s="55"/>
      <c r="G1065" s="55"/>
      <c r="H1065" s="5">
        <v>0</v>
      </c>
      <c r="I1065" s="20" t="e">
        <v>#DIV/0!</v>
      </c>
      <c r="M1065" s="2"/>
    </row>
    <row r="1066" spans="1:13" ht="12.75" hidden="1">
      <c r="A1066" s="10"/>
      <c r="F1066" s="55"/>
      <c r="G1066" s="55"/>
      <c r="H1066" s="5">
        <v>0</v>
      </c>
      <c r="I1066" s="20" t="e">
        <v>#DIV/0!</v>
      </c>
      <c r="M1066" s="2"/>
    </row>
    <row r="1067" spans="1:13" ht="12.75" hidden="1">
      <c r="A1067" s="10"/>
      <c r="F1067" s="55"/>
      <c r="G1067" s="55"/>
      <c r="H1067" s="5">
        <v>0</v>
      </c>
      <c r="I1067" s="20" t="e">
        <v>#DIV/0!</v>
      </c>
      <c r="M1067" s="2"/>
    </row>
    <row r="1068" spans="1:13" ht="12.75" hidden="1">
      <c r="A1068" s="10"/>
      <c r="F1068" s="55"/>
      <c r="G1068" s="55"/>
      <c r="H1068" s="5">
        <v>0</v>
      </c>
      <c r="I1068" s="20" t="e">
        <v>#DIV/0!</v>
      </c>
      <c r="M1068" s="2"/>
    </row>
    <row r="1069" spans="1:13" ht="12.75" hidden="1">
      <c r="A1069" s="10"/>
      <c r="F1069" s="55"/>
      <c r="G1069" s="55"/>
      <c r="H1069" s="5">
        <v>0</v>
      </c>
      <c r="I1069" s="20" t="e">
        <v>#DIV/0!</v>
      </c>
      <c r="M1069" s="2"/>
    </row>
    <row r="1070" spans="1:13" ht="12.75" hidden="1">
      <c r="A1070" s="10"/>
      <c r="F1070" s="55"/>
      <c r="G1070" s="55"/>
      <c r="H1070" s="5">
        <v>0</v>
      </c>
      <c r="I1070" s="20" t="e">
        <v>#DIV/0!</v>
      </c>
      <c r="M1070" s="2"/>
    </row>
    <row r="1071" spans="1:13" ht="12.75" hidden="1">
      <c r="A1071" s="10"/>
      <c r="F1071" s="55"/>
      <c r="G1071" s="55"/>
      <c r="H1071" s="5">
        <v>0</v>
      </c>
      <c r="I1071" s="20" t="e">
        <v>#DIV/0!</v>
      </c>
      <c r="M1071" s="2"/>
    </row>
    <row r="1072" spans="1:13" ht="12.75" hidden="1">
      <c r="A1072" s="10"/>
      <c r="F1072" s="55"/>
      <c r="G1072" s="55"/>
      <c r="H1072" s="5">
        <v>0</v>
      </c>
      <c r="I1072" s="20" t="e">
        <v>#DIV/0!</v>
      </c>
      <c r="M1072" s="2"/>
    </row>
    <row r="1073" spans="1:13" ht="12.75" hidden="1">
      <c r="A1073" s="10"/>
      <c r="F1073" s="55"/>
      <c r="G1073" s="55"/>
      <c r="H1073" s="5">
        <v>0</v>
      </c>
      <c r="I1073" s="20" t="e">
        <v>#DIV/0!</v>
      </c>
      <c r="M1073" s="2"/>
    </row>
    <row r="1074" spans="1:13" ht="12.75" hidden="1">
      <c r="A1074" s="10"/>
      <c r="F1074" s="55"/>
      <c r="G1074" s="55"/>
      <c r="H1074" s="5">
        <v>0</v>
      </c>
      <c r="I1074" s="20" t="e">
        <v>#DIV/0!</v>
      </c>
      <c r="M1074" s="2"/>
    </row>
    <row r="1075" spans="1:13" ht="12.75" hidden="1">
      <c r="A1075" s="10"/>
      <c r="F1075" s="55"/>
      <c r="G1075" s="55"/>
      <c r="H1075" s="5">
        <v>0</v>
      </c>
      <c r="I1075" s="20" t="e">
        <v>#DIV/0!</v>
      </c>
      <c r="M1075" s="2"/>
    </row>
    <row r="1076" spans="1:13" ht="12.75" hidden="1">
      <c r="A1076" s="10"/>
      <c r="F1076" s="55"/>
      <c r="G1076" s="55"/>
      <c r="H1076" s="5">
        <v>0</v>
      </c>
      <c r="I1076" s="20" t="e">
        <v>#DIV/0!</v>
      </c>
      <c r="M1076" s="2"/>
    </row>
    <row r="1077" spans="1:13" ht="12.75" hidden="1">
      <c r="A1077" s="10"/>
      <c r="F1077" s="55"/>
      <c r="G1077" s="55"/>
      <c r="H1077" s="5">
        <v>0</v>
      </c>
      <c r="I1077" s="20" t="e">
        <v>#DIV/0!</v>
      </c>
      <c r="M1077" s="2"/>
    </row>
    <row r="1078" spans="1:13" ht="12.75" hidden="1">
      <c r="A1078" s="10"/>
      <c r="F1078" s="55"/>
      <c r="G1078" s="55"/>
      <c r="H1078" s="5">
        <v>0</v>
      </c>
      <c r="I1078" s="20" t="e">
        <v>#DIV/0!</v>
      </c>
      <c r="M1078" s="2"/>
    </row>
    <row r="1079" spans="1:13" ht="12.75" hidden="1">
      <c r="A1079" s="10"/>
      <c r="F1079" s="55"/>
      <c r="G1079" s="55"/>
      <c r="H1079" s="5">
        <v>0</v>
      </c>
      <c r="I1079" s="20" t="e">
        <v>#DIV/0!</v>
      </c>
      <c r="M1079" s="2"/>
    </row>
    <row r="1080" spans="1:13" ht="12.75" hidden="1">
      <c r="A1080" s="10"/>
      <c r="F1080" s="55"/>
      <c r="G1080" s="55"/>
      <c r="H1080" s="5">
        <v>0</v>
      </c>
      <c r="I1080" s="20" t="e">
        <v>#DIV/0!</v>
      </c>
      <c r="M1080" s="2"/>
    </row>
    <row r="1081" spans="1:13" ht="12.75" hidden="1">
      <c r="A1081" s="10"/>
      <c r="F1081" s="55"/>
      <c r="G1081" s="55"/>
      <c r="H1081" s="5">
        <v>0</v>
      </c>
      <c r="I1081" s="20" t="e">
        <v>#DIV/0!</v>
      </c>
      <c r="M1081" s="2"/>
    </row>
    <row r="1082" spans="1:13" ht="12.75" hidden="1">
      <c r="A1082" s="10"/>
      <c r="F1082" s="55"/>
      <c r="G1082" s="55"/>
      <c r="H1082" s="5">
        <v>0</v>
      </c>
      <c r="I1082" s="20" t="e">
        <v>#DIV/0!</v>
      </c>
      <c r="M1082" s="2"/>
    </row>
    <row r="1083" spans="1:13" ht="12.75" hidden="1">
      <c r="A1083" s="10"/>
      <c r="F1083" s="55"/>
      <c r="G1083" s="55"/>
      <c r="H1083" s="5">
        <v>0</v>
      </c>
      <c r="I1083" s="20" t="e">
        <v>#DIV/0!</v>
      </c>
      <c r="M1083" s="2"/>
    </row>
    <row r="1084" spans="1:13" ht="12.75" hidden="1">
      <c r="A1084" s="10"/>
      <c r="F1084" s="55"/>
      <c r="G1084" s="55"/>
      <c r="H1084" s="5">
        <v>0</v>
      </c>
      <c r="I1084" s="20" t="e">
        <v>#DIV/0!</v>
      </c>
      <c r="M1084" s="2"/>
    </row>
    <row r="1085" spans="1:13" ht="12.75" hidden="1">
      <c r="A1085" s="10"/>
      <c r="F1085" s="55"/>
      <c r="G1085" s="55"/>
      <c r="H1085" s="5">
        <v>0</v>
      </c>
      <c r="I1085" s="20" t="e">
        <v>#DIV/0!</v>
      </c>
      <c r="M1085" s="2"/>
    </row>
    <row r="1086" spans="1:13" ht="12.75" hidden="1">
      <c r="A1086" s="10"/>
      <c r="F1086" s="55"/>
      <c r="G1086" s="55"/>
      <c r="H1086" s="5">
        <v>0</v>
      </c>
      <c r="I1086" s="20" t="e">
        <v>#DIV/0!</v>
      </c>
      <c r="M1086" s="2"/>
    </row>
    <row r="1087" spans="1:13" ht="12.75" hidden="1">
      <c r="A1087" s="10"/>
      <c r="F1087" s="55"/>
      <c r="G1087" s="55"/>
      <c r="H1087" s="5">
        <v>0</v>
      </c>
      <c r="I1087" s="20" t="e">
        <v>#DIV/0!</v>
      </c>
      <c r="M1087" s="2"/>
    </row>
    <row r="1088" spans="1:13" ht="12.75" hidden="1">
      <c r="A1088" s="10"/>
      <c r="F1088" s="55"/>
      <c r="G1088" s="55"/>
      <c r="H1088" s="5">
        <v>0</v>
      </c>
      <c r="I1088" s="20" t="e">
        <v>#DIV/0!</v>
      </c>
      <c r="M1088" s="2"/>
    </row>
    <row r="1089" spans="1:13" ht="12.75" hidden="1">
      <c r="A1089" s="10"/>
      <c r="F1089" s="55"/>
      <c r="G1089" s="55"/>
      <c r="H1089" s="5">
        <v>0</v>
      </c>
      <c r="I1089" s="20" t="e">
        <v>#DIV/0!</v>
      </c>
      <c r="M1089" s="2"/>
    </row>
    <row r="1090" spans="1:13" ht="12.75" hidden="1">
      <c r="A1090" s="10"/>
      <c r="F1090" s="55"/>
      <c r="G1090" s="55"/>
      <c r="H1090" s="5">
        <v>0</v>
      </c>
      <c r="I1090" s="20" t="e">
        <v>#DIV/0!</v>
      </c>
      <c r="M1090" s="2"/>
    </row>
    <row r="1091" spans="1:13" ht="12.75" hidden="1">
      <c r="A1091" s="10"/>
      <c r="F1091" s="55"/>
      <c r="G1091" s="55"/>
      <c r="H1091" s="5">
        <v>0</v>
      </c>
      <c r="I1091" s="20" t="e">
        <v>#DIV/0!</v>
      </c>
      <c r="M1091" s="2"/>
    </row>
    <row r="1092" spans="1:13" ht="12.75" hidden="1">
      <c r="A1092" s="10"/>
      <c r="F1092" s="55"/>
      <c r="G1092" s="55"/>
      <c r="H1092" s="5">
        <v>0</v>
      </c>
      <c r="I1092" s="20" t="e">
        <v>#DIV/0!</v>
      </c>
      <c r="M1092" s="2"/>
    </row>
    <row r="1093" spans="1:13" ht="12.75" hidden="1">
      <c r="A1093" s="10"/>
      <c r="F1093" s="55"/>
      <c r="G1093" s="55"/>
      <c r="H1093" s="5">
        <v>0</v>
      </c>
      <c r="I1093" s="20" t="e">
        <v>#DIV/0!</v>
      </c>
      <c r="M1093" s="2"/>
    </row>
    <row r="1094" spans="1:13" ht="12.75" hidden="1">
      <c r="A1094" s="10"/>
      <c r="F1094" s="55"/>
      <c r="G1094" s="55"/>
      <c r="H1094" s="5">
        <v>0</v>
      </c>
      <c r="I1094" s="20" t="e">
        <v>#DIV/0!</v>
      </c>
      <c r="M1094" s="2"/>
    </row>
    <row r="1095" spans="1:13" ht="12.75" hidden="1">
      <c r="A1095" s="10"/>
      <c r="F1095" s="55"/>
      <c r="G1095" s="55"/>
      <c r="H1095" s="5">
        <v>0</v>
      </c>
      <c r="I1095" s="20" t="e">
        <v>#DIV/0!</v>
      </c>
      <c r="M1095" s="2"/>
    </row>
    <row r="1096" spans="1:13" ht="12.75" hidden="1">
      <c r="A1096" s="10"/>
      <c r="F1096" s="55"/>
      <c r="G1096" s="55"/>
      <c r="H1096" s="5">
        <v>0</v>
      </c>
      <c r="I1096" s="20" t="e">
        <v>#DIV/0!</v>
      </c>
      <c r="M1096" s="2"/>
    </row>
    <row r="1097" spans="1:13" ht="12.75" hidden="1">
      <c r="A1097" s="10"/>
      <c r="F1097" s="55"/>
      <c r="G1097" s="55"/>
      <c r="H1097" s="5">
        <v>0</v>
      </c>
      <c r="I1097" s="20" t="e">
        <v>#DIV/0!</v>
      </c>
      <c r="M1097" s="2"/>
    </row>
    <row r="1098" spans="1:13" ht="12.75" hidden="1">
      <c r="A1098" s="10"/>
      <c r="F1098" s="55"/>
      <c r="G1098" s="55"/>
      <c r="H1098" s="5">
        <v>0</v>
      </c>
      <c r="I1098" s="20" t="e">
        <v>#DIV/0!</v>
      </c>
      <c r="M1098" s="2"/>
    </row>
    <row r="1099" spans="1:13" ht="12.75" hidden="1">
      <c r="A1099" s="10"/>
      <c r="F1099" s="55"/>
      <c r="G1099" s="55"/>
      <c r="H1099" s="5">
        <v>0</v>
      </c>
      <c r="I1099" s="20" t="e">
        <v>#DIV/0!</v>
      </c>
      <c r="M1099" s="2"/>
    </row>
    <row r="1100" spans="1:13" ht="12.75" hidden="1">
      <c r="A1100" s="10"/>
      <c r="F1100" s="55"/>
      <c r="G1100" s="55"/>
      <c r="H1100" s="5">
        <v>0</v>
      </c>
      <c r="I1100" s="20" t="e">
        <v>#DIV/0!</v>
      </c>
      <c r="M1100" s="2"/>
    </row>
    <row r="1101" spans="1:13" ht="12.75" hidden="1">
      <c r="A1101" s="10"/>
      <c r="F1101" s="55"/>
      <c r="G1101" s="55"/>
      <c r="H1101" s="5">
        <v>0</v>
      </c>
      <c r="I1101" s="20" t="e">
        <v>#DIV/0!</v>
      </c>
      <c r="M1101" s="2"/>
    </row>
    <row r="1102" spans="1:13" ht="12.75" hidden="1">
      <c r="A1102" s="10"/>
      <c r="F1102" s="55"/>
      <c r="G1102" s="55"/>
      <c r="H1102" s="5">
        <v>0</v>
      </c>
      <c r="I1102" s="20" t="e">
        <v>#DIV/0!</v>
      </c>
      <c r="M1102" s="2"/>
    </row>
    <row r="1103" spans="1:13" ht="12.75" hidden="1">
      <c r="A1103" s="10"/>
      <c r="F1103" s="55"/>
      <c r="G1103" s="55"/>
      <c r="H1103" s="5">
        <v>0</v>
      </c>
      <c r="I1103" s="20" t="e">
        <v>#DIV/0!</v>
      </c>
      <c r="M1103" s="2"/>
    </row>
    <row r="1104" spans="1:13" ht="12.75" hidden="1">
      <c r="A1104" s="10"/>
      <c r="F1104" s="55"/>
      <c r="G1104" s="55"/>
      <c r="H1104" s="5">
        <v>0</v>
      </c>
      <c r="I1104" s="20" t="e">
        <v>#DIV/0!</v>
      </c>
      <c r="M1104" s="2"/>
    </row>
    <row r="1105" spans="1:13" ht="12.75" hidden="1">
      <c r="A1105" s="10"/>
      <c r="F1105" s="55"/>
      <c r="G1105" s="55"/>
      <c r="H1105" s="5">
        <v>0</v>
      </c>
      <c r="I1105" s="20" t="e">
        <v>#DIV/0!</v>
      </c>
      <c r="M1105" s="2"/>
    </row>
    <row r="1106" spans="1:13" ht="12.75" hidden="1">
      <c r="A1106" s="10"/>
      <c r="F1106" s="55"/>
      <c r="G1106" s="55"/>
      <c r="H1106" s="5">
        <v>0</v>
      </c>
      <c r="I1106" s="20" t="e">
        <v>#DIV/0!</v>
      </c>
      <c r="M1106" s="2"/>
    </row>
    <row r="1107" spans="1:13" ht="12.75" hidden="1">
      <c r="A1107" s="10"/>
      <c r="F1107" s="55"/>
      <c r="G1107" s="55"/>
      <c r="H1107" s="5">
        <v>0</v>
      </c>
      <c r="I1107" s="20" t="e">
        <v>#DIV/0!</v>
      </c>
      <c r="M1107" s="2"/>
    </row>
    <row r="1108" spans="1:13" ht="12.75" hidden="1">
      <c r="A1108" s="10"/>
      <c r="F1108" s="55"/>
      <c r="G1108" s="55"/>
      <c r="H1108" s="5">
        <v>0</v>
      </c>
      <c r="I1108" s="20" t="e">
        <v>#DIV/0!</v>
      </c>
      <c r="M1108" s="2"/>
    </row>
    <row r="1109" spans="1:13" ht="12.75" hidden="1">
      <c r="A1109" s="10"/>
      <c r="F1109" s="55"/>
      <c r="G1109" s="55"/>
      <c r="H1109" s="5">
        <v>0</v>
      </c>
      <c r="I1109" s="20" t="e">
        <v>#DIV/0!</v>
      </c>
      <c r="M1109" s="2"/>
    </row>
    <row r="1110" spans="1:13" ht="12.75" hidden="1">
      <c r="A1110" s="10"/>
      <c r="F1110" s="55"/>
      <c r="G1110" s="55"/>
      <c r="H1110" s="5">
        <v>0</v>
      </c>
      <c r="I1110" s="20" t="e">
        <v>#DIV/0!</v>
      </c>
      <c r="M1110" s="2"/>
    </row>
    <row r="1111" spans="1:13" ht="12.75" hidden="1">
      <c r="A1111" s="10"/>
      <c r="F1111" s="55"/>
      <c r="G1111" s="55"/>
      <c r="H1111" s="5">
        <v>0</v>
      </c>
      <c r="I1111" s="20" t="e">
        <v>#DIV/0!</v>
      </c>
      <c r="M1111" s="2"/>
    </row>
    <row r="1112" spans="1:13" ht="12.75" hidden="1">
      <c r="A1112" s="10"/>
      <c r="F1112" s="55"/>
      <c r="G1112" s="55"/>
      <c r="H1112" s="5">
        <v>0</v>
      </c>
      <c r="I1112" s="20" t="e">
        <v>#DIV/0!</v>
      </c>
      <c r="M1112" s="2"/>
    </row>
    <row r="1113" spans="1:13" ht="12.75" hidden="1">
      <c r="A1113" s="10"/>
      <c r="F1113" s="55"/>
      <c r="G1113" s="55"/>
      <c r="H1113" s="5">
        <v>0</v>
      </c>
      <c r="I1113" s="20" t="e">
        <v>#DIV/0!</v>
      </c>
      <c r="M1113" s="2"/>
    </row>
    <row r="1114" spans="1:13" ht="12.75" hidden="1">
      <c r="A1114" s="10"/>
      <c r="F1114" s="55"/>
      <c r="G1114" s="55"/>
      <c r="H1114" s="5">
        <v>0</v>
      </c>
      <c r="I1114" s="20" t="e">
        <v>#DIV/0!</v>
      </c>
      <c r="M1114" s="2"/>
    </row>
    <row r="1115" spans="1:13" ht="12.75" hidden="1">
      <c r="A1115" s="10"/>
      <c r="F1115" s="55"/>
      <c r="G1115" s="55"/>
      <c r="H1115" s="5">
        <v>0</v>
      </c>
      <c r="I1115" s="20" t="e">
        <v>#DIV/0!</v>
      </c>
      <c r="M1115" s="2"/>
    </row>
    <row r="1116" spans="1:13" ht="12.75" hidden="1">
      <c r="A1116" s="10"/>
      <c r="F1116" s="55"/>
      <c r="G1116" s="55"/>
      <c r="H1116" s="5">
        <v>0</v>
      </c>
      <c r="I1116" s="20" t="e">
        <v>#DIV/0!</v>
      </c>
      <c r="M1116" s="2"/>
    </row>
    <row r="1117" spans="1:13" ht="12.75" hidden="1">
      <c r="A1117" s="10"/>
      <c r="F1117" s="55"/>
      <c r="G1117" s="55"/>
      <c r="H1117" s="5">
        <v>0</v>
      </c>
      <c r="I1117" s="20" t="e">
        <v>#DIV/0!</v>
      </c>
      <c r="M1117" s="2"/>
    </row>
    <row r="1118" spans="1:13" ht="12.75" hidden="1">
      <c r="A1118" s="10"/>
      <c r="F1118" s="55"/>
      <c r="G1118" s="55"/>
      <c r="H1118" s="5">
        <v>0</v>
      </c>
      <c r="I1118" s="20" t="e">
        <v>#DIV/0!</v>
      </c>
      <c r="M1118" s="2"/>
    </row>
    <row r="1119" spans="1:13" ht="12.75" hidden="1">
      <c r="A1119" s="10"/>
      <c r="F1119" s="55"/>
      <c r="G1119" s="55"/>
      <c r="H1119" s="5">
        <v>0</v>
      </c>
      <c r="I1119" s="20" t="e">
        <v>#DIV/0!</v>
      </c>
      <c r="M1119" s="2"/>
    </row>
    <row r="1120" spans="1:13" ht="12.75" hidden="1">
      <c r="A1120" s="10"/>
      <c r="F1120" s="55"/>
      <c r="G1120" s="55"/>
      <c r="H1120" s="5">
        <v>0</v>
      </c>
      <c r="I1120" s="20" t="e">
        <v>#DIV/0!</v>
      </c>
      <c r="M1120" s="2"/>
    </row>
    <row r="1121" spans="1:13" ht="12.75" hidden="1">
      <c r="A1121" s="10"/>
      <c r="F1121" s="55"/>
      <c r="G1121" s="55"/>
      <c r="H1121" s="5">
        <v>0</v>
      </c>
      <c r="I1121" s="20" t="e">
        <v>#DIV/0!</v>
      </c>
      <c r="M1121" s="2"/>
    </row>
    <row r="1122" spans="1:13" ht="12.75" hidden="1">
      <c r="A1122" s="10"/>
      <c r="F1122" s="55"/>
      <c r="G1122" s="55"/>
      <c r="H1122" s="5">
        <v>0</v>
      </c>
      <c r="I1122" s="20" t="e">
        <v>#DIV/0!</v>
      </c>
      <c r="M1122" s="2"/>
    </row>
    <row r="1123" spans="1:13" ht="12.75" hidden="1">
      <c r="A1123" s="10"/>
      <c r="F1123" s="55"/>
      <c r="G1123" s="55"/>
      <c r="H1123" s="5">
        <v>0</v>
      </c>
      <c r="I1123" s="20" t="e">
        <v>#DIV/0!</v>
      </c>
      <c r="M1123" s="2"/>
    </row>
    <row r="1124" spans="1:13" ht="12.75" hidden="1">
      <c r="A1124" s="10"/>
      <c r="F1124" s="55"/>
      <c r="G1124" s="55"/>
      <c r="H1124" s="5">
        <v>0</v>
      </c>
      <c r="I1124" s="20" t="e">
        <v>#DIV/0!</v>
      </c>
      <c r="M1124" s="2"/>
    </row>
    <row r="1125" spans="1:13" ht="12.75" hidden="1">
      <c r="A1125" s="10"/>
      <c r="F1125" s="55"/>
      <c r="G1125" s="55"/>
      <c r="H1125" s="5">
        <v>0</v>
      </c>
      <c r="I1125" s="20" t="e">
        <v>#DIV/0!</v>
      </c>
      <c r="M1125" s="2"/>
    </row>
    <row r="1126" spans="1:13" ht="12.75" hidden="1">
      <c r="A1126" s="10"/>
      <c r="F1126" s="55"/>
      <c r="G1126" s="55"/>
      <c r="H1126" s="5">
        <v>0</v>
      </c>
      <c r="I1126" s="20" t="e">
        <v>#DIV/0!</v>
      </c>
      <c r="M1126" s="2"/>
    </row>
    <row r="1127" spans="1:13" ht="12.75" hidden="1">
      <c r="A1127" s="10"/>
      <c r="F1127" s="55"/>
      <c r="G1127" s="55"/>
      <c r="H1127" s="5">
        <v>0</v>
      </c>
      <c r="I1127" s="20" t="e">
        <v>#DIV/0!</v>
      </c>
      <c r="M1127" s="2"/>
    </row>
    <row r="1128" spans="1:13" ht="12.75" hidden="1">
      <c r="A1128" s="10"/>
      <c r="F1128" s="55"/>
      <c r="G1128" s="55"/>
      <c r="H1128" s="5">
        <v>0</v>
      </c>
      <c r="I1128" s="20" t="e">
        <v>#DIV/0!</v>
      </c>
      <c r="M1128" s="2"/>
    </row>
    <row r="1129" spans="1:13" ht="12.75" hidden="1">
      <c r="A1129" s="10"/>
      <c r="F1129" s="55"/>
      <c r="G1129" s="55"/>
      <c r="H1129" s="5">
        <v>0</v>
      </c>
      <c r="I1129" s="20" t="e">
        <v>#DIV/0!</v>
      </c>
      <c r="M1129" s="2"/>
    </row>
    <row r="1130" spans="1:13" ht="12.75" hidden="1">
      <c r="A1130" s="10"/>
      <c r="F1130" s="55"/>
      <c r="G1130" s="55"/>
      <c r="H1130" s="5">
        <v>0</v>
      </c>
      <c r="I1130" s="20" t="e">
        <v>#DIV/0!</v>
      </c>
      <c r="M1130" s="2"/>
    </row>
    <row r="1131" spans="1:13" ht="12.75" hidden="1">
      <c r="A1131" s="10"/>
      <c r="F1131" s="55"/>
      <c r="G1131" s="55"/>
      <c r="H1131" s="5">
        <v>0</v>
      </c>
      <c r="I1131" s="20" t="e">
        <v>#DIV/0!</v>
      </c>
      <c r="M1131" s="2"/>
    </row>
    <row r="1132" spans="1:13" ht="12.75" hidden="1">
      <c r="A1132" s="10"/>
      <c r="F1132" s="55"/>
      <c r="G1132" s="55"/>
      <c r="H1132" s="5">
        <v>0</v>
      </c>
      <c r="I1132" s="20" t="e">
        <v>#DIV/0!</v>
      </c>
      <c r="M1132" s="2"/>
    </row>
    <row r="1133" spans="1:13" ht="12.75" hidden="1">
      <c r="A1133" s="10"/>
      <c r="F1133" s="55"/>
      <c r="G1133" s="55"/>
      <c r="H1133" s="5">
        <v>0</v>
      </c>
      <c r="I1133" s="20" t="e">
        <v>#DIV/0!</v>
      </c>
      <c r="M1133" s="2"/>
    </row>
    <row r="1134" spans="1:13" ht="12.75" hidden="1">
      <c r="A1134" s="10"/>
      <c r="F1134" s="55"/>
      <c r="G1134" s="55"/>
      <c r="H1134" s="5">
        <v>0</v>
      </c>
      <c r="I1134" s="20" t="e">
        <v>#DIV/0!</v>
      </c>
      <c r="M1134" s="2"/>
    </row>
    <row r="1135" spans="1:13" ht="12.75" hidden="1">
      <c r="A1135" s="10"/>
      <c r="F1135" s="55"/>
      <c r="G1135" s="55"/>
      <c r="H1135" s="5">
        <v>0</v>
      </c>
      <c r="I1135" s="20" t="e">
        <v>#DIV/0!</v>
      </c>
      <c r="M1135" s="2"/>
    </row>
    <row r="1136" spans="1:13" ht="12.75" hidden="1">
      <c r="A1136" s="10"/>
      <c r="F1136" s="55"/>
      <c r="G1136" s="55"/>
      <c r="H1136" s="5">
        <v>0</v>
      </c>
      <c r="I1136" s="20" t="e">
        <v>#DIV/0!</v>
      </c>
      <c r="M1136" s="2"/>
    </row>
    <row r="1137" spans="1:13" ht="12.75" hidden="1">
      <c r="A1137" s="10"/>
      <c r="F1137" s="55"/>
      <c r="G1137" s="55"/>
      <c r="H1137" s="5">
        <v>0</v>
      </c>
      <c r="I1137" s="20" t="e">
        <v>#DIV/0!</v>
      </c>
      <c r="M1137" s="2"/>
    </row>
    <row r="1138" spans="1:13" ht="12.75" hidden="1">
      <c r="A1138" s="10"/>
      <c r="F1138" s="55"/>
      <c r="G1138" s="55"/>
      <c r="H1138" s="5">
        <v>0</v>
      </c>
      <c r="I1138" s="20" t="e">
        <v>#DIV/0!</v>
      </c>
      <c r="M1138" s="2"/>
    </row>
    <row r="1139" spans="1:13" ht="12.75" hidden="1">
      <c r="A1139" s="10"/>
      <c r="F1139" s="55"/>
      <c r="G1139" s="55"/>
      <c r="H1139" s="5">
        <v>0</v>
      </c>
      <c r="I1139" s="20" t="e">
        <v>#DIV/0!</v>
      </c>
      <c r="M1139" s="2"/>
    </row>
    <row r="1140" spans="1:13" ht="12.75" hidden="1">
      <c r="A1140" s="10"/>
      <c r="F1140" s="55"/>
      <c r="G1140" s="55"/>
      <c r="H1140" s="5">
        <v>0</v>
      </c>
      <c r="I1140" s="20" t="e">
        <v>#DIV/0!</v>
      </c>
      <c r="M1140" s="2"/>
    </row>
    <row r="1141" spans="1:13" ht="12.75" hidden="1">
      <c r="A1141" s="10"/>
      <c r="F1141" s="55"/>
      <c r="G1141" s="55"/>
      <c r="H1141" s="5">
        <v>0</v>
      </c>
      <c r="I1141" s="20" t="e">
        <v>#DIV/0!</v>
      </c>
      <c r="M1141" s="2"/>
    </row>
    <row r="1142" spans="1:13" ht="12.75" hidden="1">
      <c r="A1142" s="10"/>
      <c r="F1142" s="55"/>
      <c r="G1142" s="55"/>
      <c r="H1142" s="5">
        <v>0</v>
      </c>
      <c r="I1142" s="20" t="e">
        <v>#DIV/0!</v>
      </c>
      <c r="M1142" s="2"/>
    </row>
    <row r="1143" spans="1:13" ht="12.75" hidden="1">
      <c r="A1143" s="10"/>
      <c r="F1143" s="55"/>
      <c r="G1143" s="55"/>
      <c r="H1143" s="5">
        <v>0</v>
      </c>
      <c r="I1143" s="20" t="e">
        <v>#DIV/0!</v>
      </c>
      <c r="M1143" s="2"/>
    </row>
    <row r="1144" spans="1:13" ht="12.75" hidden="1">
      <c r="A1144" s="10"/>
      <c r="F1144" s="55"/>
      <c r="G1144" s="55"/>
      <c r="H1144" s="5">
        <v>0</v>
      </c>
      <c r="I1144" s="20" t="e">
        <v>#DIV/0!</v>
      </c>
      <c r="M1144" s="2"/>
    </row>
    <row r="1145" spans="1:13" ht="12.75" hidden="1">
      <c r="A1145" s="10"/>
      <c r="F1145" s="55"/>
      <c r="G1145" s="55"/>
      <c r="H1145" s="5">
        <v>0</v>
      </c>
      <c r="I1145" s="20" t="e">
        <v>#DIV/0!</v>
      </c>
      <c r="M1145" s="2"/>
    </row>
    <row r="1146" spans="1:13" ht="12.75" hidden="1">
      <c r="A1146" s="10"/>
      <c r="F1146" s="55"/>
      <c r="G1146" s="55"/>
      <c r="H1146" s="5">
        <v>0</v>
      </c>
      <c r="I1146" s="20" t="e">
        <v>#DIV/0!</v>
      </c>
      <c r="M1146" s="2"/>
    </row>
    <row r="1147" spans="1:13" ht="12.75" hidden="1">
      <c r="A1147" s="10"/>
      <c r="F1147" s="55"/>
      <c r="G1147" s="55"/>
      <c r="H1147" s="5">
        <v>0</v>
      </c>
      <c r="I1147" s="20" t="e">
        <v>#DIV/0!</v>
      </c>
      <c r="M1147" s="2"/>
    </row>
    <row r="1148" spans="1:13" ht="12.75" hidden="1">
      <c r="A1148" s="10"/>
      <c r="F1148" s="55"/>
      <c r="G1148" s="55"/>
      <c r="H1148" s="5">
        <v>0</v>
      </c>
      <c r="I1148" s="20" t="e">
        <v>#DIV/0!</v>
      </c>
      <c r="M1148" s="2"/>
    </row>
    <row r="1149" spans="1:13" ht="12.75" hidden="1">
      <c r="A1149" s="10"/>
      <c r="F1149" s="55"/>
      <c r="G1149" s="55"/>
      <c r="H1149" s="5">
        <v>0</v>
      </c>
      <c r="I1149" s="20" t="e">
        <v>#DIV/0!</v>
      </c>
      <c r="M1149" s="2"/>
    </row>
    <row r="1150" spans="1:13" ht="12.75" hidden="1">
      <c r="A1150" s="10"/>
      <c r="F1150" s="55"/>
      <c r="G1150" s="55"/>
      <c r="H1150" s="5">
        <v>0</v>
      </c>
      <c r="I1150" s="20" t="e">
        <v>#DIV/0!</v>
      </c>
      <c r="M1150" s="2"/>
    </row>
    <row r="1151" spans="1:13" ht="12.75" hidden="1">
      <c r="A1151" s="10"/>
      <c r="F1151" s="55"/>
      <c r="G1151" s="55"/>
      <c r="H1151" s="5">
        <v>0</v>
      </c>
      <c r="I1151" s="20" t="e">
        <v>#DIV/0!</v>
      </c>
      <c r="M1151" s="2"/>
    </row>
    <row r="1152" spans="1:13" ht="12.75" hidden="1">
      <c r="A1152" s="10"/>
      <c r="F1152" s="55"/>
      <c r="G1152" s="55"/>
      <c r="H1152" s="5">
        <v>0</v>
      </c>
      <c r="I1152" s="20" t="e">
        <v>#DIV/0!</v>
      </c>
      <c r="M1152" s="2"/>
    </row>
    <row r="1153" spans="1:13" ht="12.75" hidden="1">
      <c r="A1153" s="10"/>
      <c r="F1153" s="55"/>
      <c r="G1153" s="55"/>
      <c r="M1153" s="2"/>
    </row>
    <row r="1154" spans="1:13" ht="12.75" hidden="1">
      <c r="A1154" s="10"/>
      <c r="F1154" s="55"/>
      <c r="G1154" s="55"/>
      <c r="M1154" s="2"/>
    </row>
    <row r="1155" spans="1:13" ht="12.75" hidden="1">
      <c r="A1155" s="10"/>
      <c r="F1155" s="55"/>
      <c r="G1155" s="55"/>
      <c r="M1155" s="2"/>
    </row>
    <row r="1156" spans="1:13" ht="12.75" hidden="1">
      <c r="A1156" s="10"/>
      <c r="F1156" s="55"/>
      <c r="G1156" s="55"/>
      <c r="M1156" s="2"/>
    </row>
    <row r="1157" spans="1:13" ht="12.75" hidden="1">
      <c r="A1157" s="10"/>
      <c r="F1157" s="55"/>
      <c r="G1157" s="55"/>
      <c r="M1157" s="2"/>
    </row>
    <row r="1158" spans="1:13" ht="12.75" hidden="1">
      <c r="A1158" s="10"/>
      <c r="F1158" s="55"/>
      <c r="G1158" s="55"/>
      <c r="M1158" s="2"/>
    </row>
    <row r="1159" spans="1:13" ht="12.75" hidden="1">
      <c r="A1159" s="10"/>
      <c r="F1159" s="55"/>
      <c r="G1159" s="55"/>
      <c r="M1159" s="2"/>
    </row>
    <row r="1160" spans="1:13" ht="12.75" hidden="1">
      <c r="A1160" s="10"/>
      <c r="F1160" s="55"/>
      <c r="G1160" s="55"/>
      <c r="M1160" s="2"/>
    </row>
    <row r="1161" spans="1:13" ht="12.75" hidden="1">
      <c r="A1161" s="10"/>
      <c r="F1161" s="55"/>
      <c r="G1161" s="55"/>
      <c r="M1161" s="2"/>
    </row>
    <row r="1162" spans="1:13" ht="12.75" hidden="1">
      <c r="A1162" s="10"/>
      <c r="F1162" s="55"/>
      <c r="G1162" s="55"/>
      <c r="M1162" s="2"/>
    </row>
    <row r="1163" spans="1:13" ht="12.75" hidden="1">
      <c r="A1163" s="10"/>
      <c r="F1163" s="55"/>
      <c r="G1163" s="55"/>
      <c r="M1163" s="2"/>
    </row>
    <row r="1164" spans="1:13" ht="12.75" hidden="1">
      <c r="A1164" s="10"/>
      <c r="F1164" s="55"/>
      <c r="G1164" s="55"/>
      <c r="M1164" s="2"/>
    </row>
    <row r="1165" spans="1:13" ht="12.75" hidden="1">
      <c r="A1165" s="10"/>
      <c r="F1165" s="55"/>
      <c r="G1165" s="55"/>
      <c r="M1165" s="2"/>
    </row>
    <row r="1166" spans="1:13" ht="12.75" hidden="1">
      <c r="A1166" s="10"/>
      <c r="F1166" s="55"/>
      <c r="G1166" s="55"/>
      <c r="M1166" s="2"/>
    </row>
    <row r="1167" spans="1:13" ht="12.75" hidden="1">
      <c r="A1167" s="10"/>
      <c r="F1167" s="55"/>
      <c r="G1167" s="55"/>
      <c r="M1167" s="2"/>
    </row>
    <row r="1168" spans="1:13" ht="12.75" hidden="1">
      <c r="A1168" s="10"/>
      <c r="F1168" s="55"/>
      <c r="G1168" s="55"/>
      <c r="M1168" s="2"/>
    </row>
    <row r="1169" spans="1:13" ht="12.75" hidden="1">
      <c r="A1169" s="10"/>
      <c r="F1169" s="55"/>
      <c r="G1169" s="55"/>
      <c r="M1169" s="2"/>
    </row>
    <row r="1170" spans="1:13" ht="12.75" hidden="1">
      <c r="A1170" s="10"/>
      <c r="F1170" s="55"/>
      <c r="G1170" s="55"/>
      <c r="M1170" s="2"/>
    </row>
    <row r="1171" spans="1:13" ht="12.75" hidden="1">
      <c r="A1171" s="10"/>
      <c r="F1171" s="55"/>
      <c r="G1171" s="55"/>
      <c r="M1171" s="2"/>
    </row>
    <row r="1172" spans="1:13" ht="12.75" hidden="1">
      <c r="A1172" s="10"/>
      <c r="F1172" s="55"/>
      <c r="G1172" s="55"/>
      <c r="M1172" s="2"/>
    </row>
    <row r="1173" spans="1:13" ht="12.75" hidden="1">
      <c r="A1173" s="10"/>
      <c r="F1173" s="55"/>
      <c r="G1173" s="55"/>
      <c r="M1173" s="2"/>
    </row>
    <row r="1174" spans="1:13" ht="12.75" hidden="1">
      <c r="A1174" s="10"/>
      <c r="F1174" s="55"/>
      <c r="G1174" s="55"/>
      <c r="M1174" s="2"/>
    </row>
    <row r="1175" spans="1:13" ht="12.75" hidden="1">
      <c r="A1175" s="10"/>
      <c r="F1175" s="55"/>
      <c r="G1175" s="55"/>
      <c r="M1175" s="2"/>
    </row>
    <row r="1176" spans="1:13" ht="12.75" hidden="1">
      <c r="A1176" s="10"/>
      <c r="F1176" s="55"/>
      <c r="G1176" s="55"/>
      <c r="M1176" s="2"/>
    </row>
    <row r="1177" spans="1:13" ht="12.75" hidden="1">
      <c r="A1177" s="10"/>
      <c r="F1177" s="55"/>
      <c r="G1177" s="55"/>
      <c r="M1177" s="2"/>
    </row>
    <row r="1178" spans="1:13" ht="12.75" hidden="1">
      <c r="A1178" s="10"/>
      <c r="F1178" s="55"/>
      <c r="G1178" s="55"/>
      <c r="M1178" s="2"/>
    </row>
    <row r="1179" spans="1:13" ht="12.75" hidden="1">
      <c r="A1179" s="10"/>
      <c r="F1179" s="55"/>
      <c r="G1179" s="55"/>
      <c r="M1179" s="2"/>
    </row>
    <row r="1180" spans="1:13" ht="12.75" hidden="1">
      <c r="A1180" s="10"/>
      <c r="F1180" s="55"/>
      <c r="G1180" s="55"/>
      <c r="M1180" s="2"/>
    </row>
    <row r="1181" spans="1:13" ht="12.75" hidden="1">
      <c r="A1181" s="10"/>
      <c r="F1181" s="55"/>
      <c r="G1181" s="55"/>
      <c r="M1181" s="2"/>
    </row>
    <row r="1182" spans="1:13" ht="12.75" hidden="1">
      <c r="A1182" s="10"/>
      <c r="F1182" s="55"/>
      <c r="G1182" s="55"/>
      <c r="M1182" s="2"/>
    </row>
    <row r="1183" spans="1:13" ht="12.75" hidden="1">
      <c r="A1183" s="10"/>
      <c r="F1183" s="55"/>
      <c r="G1183" s="55"/>
      <c r="M1183" s="2"/>
    </row>
    <row r="1184" spans="1:13" ht="12.75" hidden="1">
      <c r="A1184" s="10"/>
      <c r="F1184" s="55"/>
      <c r="G1184" s="55"/>
      <c r="M1184" s="2"/>
    </row>
    <row r="1185" spans="1:13" ht="12.75" hidden="1">
      <c r="A1185" s="10"/>
      <c r="F1185" s="55"/>
      <c r="G1185" s="55"/>
      <c r="M1185" s="2"/>
    </row>
    <row r="1186" spans="1:13" ht="12.75" hidden="1">
      <c r="A1186" s="10"/>
      <c r="F1186" s="55"/>
      <c r="G1186" s="55"/>
      <c r="M1186" s="2"/>
    </row>
    <row r="1187" spans="1:13" ht="12.75" hidden="1">
      <c r="A1187" s="10"/>
      <c r="F1187" s="55"/>
      <c r="G1187" s="55"/>
      <c r="M1187" s="2"/>
    </row>
    <row r="1188" spans="1:13" ht="12.75" hidden="1">
      <c r="A1188" s="10"/>
      <c r="F1188" s="55"/>
      <c r="G1188" s="55"/>
      <c r="M1188" s="2"/>
    </row>
    <row r="1189" spans="1:13" ht="12.75" hidden="1">
      <c r="A1189" s="10"/>
      <c r="F1189" s="55"/>
      <c r="G1189" s="55"/>
      <c r="M1189" s="2"/>
    </row>
    <row r="1190" spans="1:13" ht="12.75" hidden="1">
      <c r="A1190" s="10"/>
      <c r="F1190" s="55"/>
      <c r="G1190" s="55"/>
      <c r="M1190" s="2"/>
    </row>
    <row r="1191" spans="1:13" ht="12.75" hidden="1">
      <c r="A1191" s="10"/>
      <c r="F1191" s="55"/>
      <c r="G1191" s="55"/>
      <c r="M1191" s="2"/>
    </row>
    <row r="1192" spans="1:13" ht="12.75" hidden="1">
      <c r="A1192" s="10"/>
      <c r="F1192" s="55"/>
      <c r="G1192" s="55"/>
      <c r="M1192" s="2"/>
    </row>
    <row r="1193" spans="1:13" ht="12.75" hidden="1">
      <c r="A1193" s="10"/>
      <c r="F1193" s="55"/>
      <c r="G1193" s="55"/>
      <c r="M1193" s="2"/>
    </row>
    <row r="1194" spans="1:13" ht="12.75" hidden="1">
      <c r="A1194" s="10"/>
      <c r="F1194" s="55"/>
      <c r="G1194" s="55"/>
      <c r="M1194" s="2"/>
    </row>
    <row r="1195" spans="1:13" ht="12.75" hidden="1">
      <c r="A1195" s="10"/>
      <c r="F1195" s="55"/>
      <c r="G1195" s="55"/>
      <c r="M1195" s="2"/>
    </row>
    <row r="1196" spans="1:13" ht="12.75" hidden="1">
      <c r="A1196" s="10"/>
      <c r="F1196" s="55"/>
      <c r="G1196" s="55"/>
      <c r="M1196" s="2"/>
    </row>
    <row r="1197" spans="1:13" ht="12.75" hidden="1">
      <c r="A1197" s="10"/>
      <c r="F1197" s="55"/>
      <c r="G1197" s="55"/>
      <c r="M1197" s="2"/>
    </row>
    <row r="1198" spans="1:13" ht="12.75" hidden="1">
      <c r="A1198" s="10"/>
      <c r="F1198" s="55"/>
      <c r="G1198" s="55"/>
      <c r="M1198" s="2"/>
    </row>
    <row r="1199" spans="1:13" ht="12.75" hidden="1">
      <c r="A1199" s="10"/>
      <c r="F1199" s="55"/>
      <c r="G1199" s="55"/>
      <c r="M1199" s="2"/>
    </row>
    <row r="1200" spans="1:13" ht="12.75" hidden="1">
      <c r="A1200" s="10"/>
      <c r="F1200" s="55"/>
      <c r="G1200" s="55"/>
      <c r="M1200" s="2"/>
    </row>
    <row r="1201" spans="1:13" ht="12.75" hidden="1">
      <c r="A1201" s="10"/>
      <c r="F1201" s="55"/>
      <c r="G1201" s="55"/>
      <c r="M1201" s="2"/>
    </row>
    <row r="1202" spans="1:13" ht="12.75" hidden="1">
      <c r="A1202" s="10"/>
      <c r="F1202" s="55"/>
      <c r="G1202" s="55"/>
      <c r="M1202" s="2"/>
    </row>
    <row r="1203" spans="1:13" ht="12.75" hidden="1">
      <c r="A1203" s="10"/>
      <c r="F1203" s="55"/>
      <c r="G1203" s="55"/>
      <c r="M1203" s="2"/>
    </row>
    <row r="1204" spans="1:13" ht="12.75" hidden="1">
      <c r="A1204" s="10"/>
      <c r="F1204" s="55"/>
      <c r="G1204" s="55"/>
      <c r="M1204" s="2"/>
    </row>
    <row r="1205" spans="1:13" ht="12.75" hidden="1">
      <c r="A1205" s="10"/>
      <c r="F1205" s="55"/>
      <c r="G1205" s="55"/>
      <c r="M1205" s="2"/>
    </row>
    <row r="1206" spans="1:13" ht="12.75" hidden="1">
      <c r="A1206" s="10"/>
      <c r="F1206" s="55"/>
      <c r="G1206" s="55"/>
      <c r="M1206" s="2"/>
    </row>
    <row r="1207" spans="1:13" ht="12.75" hidden="1">
      <c r="A1207" s="10"/>
      <c r="F1207" s="55"/>
      <c r="G1207" s="55"/>
      <c r="M1207" s="2"/>
    </row>
    <row r="1208" spans="1:13" ht="12.75" hidden="1">
      <c r="A1208" s="10"/>
      <c r="F1208" s="55"/>
      <c r="G1208" s="55"/>
      <c r="M1208" s="2"/>
    </row>
    <row r="1209" spans="1:13" ht="12.75" hidden="1">
      <c r="A1209" s="10"/>
      <c r="F1209" s="55"/>
      <c r="G1209" s="55"/>
      <c r="M1209" s="2"/>
    </row>
    <row r="1210" spans="1:13" ht="12.75" hidden="1">
      <c r="A1210" s="10"/>
      <c r="F1210" s="55"/>
      <c r="G1210" s="55"/>
      <c r="M1210" s="2"/>
    </row>
    <row r="1211" spans="1:13" ht="12.75" hidden="1">
      <c r="A1211" s="10"/>
      <c r="F1211" s="55"/>
      <c r="G1211" s="55"/>
      <c r="M1211" s="2"/>
    </row>
    <row r="1212" spans="1:13" ht="12.75" hidden="1">
      <c r="A1212" s="10"/>
      <c r="F1212" s="55"/>
      <c r="G1212" s="55"/>
      <c r="M1212" s="2"/>
    </row>
    <row r="1213" spans="1:13" ht="12.75" hidden="1">
      <c r="A1213" s="10"/>
      <c r="F1213" s="55"/>
      <c r="G1213" s="55"/>
      <c r="M1213" s="2"/>
    </row>
    <row r="1214" spans="1:13" ht="12.75" hidden="1">
      <c r="A1214" s="10"/>
      <c r="F1214" s="55"/>
      <c r="G1214" s="55"/>
      <c r="M1214" s="2"/>
    </row>
    <row r="1215" spans="1:13" ht="12.75" hidden="1">
      <c r="A1215" s="10"/>
      <c r="F1215" s="55"/>
      <c r="G1215" s="55"/>
      <c r="M1215" s="2"/>
    </row>
    <row r="1216" spans="1:13" ht="12.75" hidden="1">
      <c r="A1216" s="10"/>
      <c r="F1216" s="55"/>
      <c r="G1216" s="55"/>
      <c r="M1216" s="2"/>
    </row>
    <row r="1217" spans="1:13" ht="12.75" hidden="1">
      <c r="A1217" s="10"/>
      <c r="F1217" s="55"/>
      <c r="G1217" s="55"/>
      <c r="M1217" s="2"/>
    </row>
    <row r="1218" spans="1:13" ht="12.75" hidden="1">
      <c r="A1218" s="10"/>
      <c r="F1218" s="55"/>
      <c r="G1218" s="55"/>
      <c r="M1218" s="2"/>
    </row>
    <row r="1219" spans="1:13" ht="12.75" hidden="1">
      <c r="A1219" s="10"/>
      <c r="F1219" s="55"/>
      <c r="G1219" s="55"/>
      <c r="M1219" s="2"/>
    </row>
    <row r="1220" spans="1:13" ht="12.75" hidden="1">
      <c r="A1220" s="10"/>
      <c r="F1220" s="55"/>
      <c r="G1220" s="55"/>
      <c r="M1220" s="2"/>
    </row>
    <row r="1221" spans="1:13" ht="12.75" hidden="1">
      <c r="A1221" s="10"/>
      <c r="F1221" s="55"/>
      <c r="G1221" s="55"/>
      <c r="M1221" s="2"/>
    </row>
    <row r="1222" spans="1:13" s="289" customFormat="1" ht="12.75" hidden="1">
      <c r="A1222" s="284"/>
      <c r="B1222" s="285"/>
      <c r="C1222" s="284"/>
      <c r="D1222" s="284"/>
      <c r="E1222" s="284"/>
      <c r="F1222" s="286"/>
      <c r="G1222" s="286"/>
      <c r="H1222" s="285"/>
      <c r="I1222" s="269"/>
      <c r="K1222" s="68"/>
      <c r="L1222" s="13"/>
      <c r="M1222" s="2"/>
    </row>
    <row r="1223" spans="1:13" s="289" customFormat="1" ht="12.75" hidden="1">
      <c r="A1223" s="284"/>
      <c r="B1223" s="285"/>
      <c r="C1223" s="284"/>
      <c r="D1223" s="284"/>
      <c r="E1223" s="284"/>
      <c r="F1223" s="286"/>
      <c r="G1223" s="286"/>
      <c r="H1223" s="285"/>
      <c r="I1223" s="269"/>
      <c r="K1223" s="68"/>
      <c r="L1223" s="13"/>
      <c r="M1223" s="2"/>
    </row>
    <row r="1224" spans="2:13" ht="12.75" hidden="1">
      <c r="B1224" s="69"/>
      <c r="F1224" s="55"/>
      <c r="G1224" s="55"/>
      <c r="H1224" s="285"/>
      <c r="I1224" s="20" t="e">
        <v>#DIV/0!</v>
      </c>
      <c r="M1224" s="2"/>
    </row>
    <row r="1225" spans="2:13" ht="12.75" hidden="1">
      <c r="B1225" s="69"/>
      <c r="F1225" s="55"/>
      <c r="G1225" s="55"/>
      <c r="H1225" s="285"/>
      <c r="I1225" s="20" t="e">
        <v>#DIV/0!</v>
      </c>
      <c r="M1225" s="2"/>
    </row>
    <row r="1226" spans="2:13" ht="12.75" hidden="1">
      <c r="B1226" s="69"/>
      <c r="F1226" s="55"/>
      <c r="G1226" s="55"/>
      <c r="H1226" s="5">
        <v>0</v>
      </c>
      <c r="I1226" s="20" t="e">
        <v>#DIV/0!</v>
      </c>
      <c r="M1226" s="2"/>
    </row>
    <row r="1227" spans="2:13" ht="12.75" hidden="1">
      <c r="B1227" s="69"/>
      <c r="F1227" s="55"/>
      <c r="G1227" s="55"/>
      <c r="H1227" s="5">
        <v>0</v>
      </c>
      <c r="I1227" s="20" t="e">
        <v>#DIV/0!</v>
      </c>
      <c r="M1227" s="2"/>
    </row>
    <row r="1228" spans="2:13" ht="12.75" hidden="1">
      <c r="B1228" s="69"/>
      <c r="F1228" s="55"/>
      <c r="G1228" s="55"/>
      <c r="H1228" s="5">
        <v>0</v>
      </c>
      <c r="I1228" s="20" t="e">
        <v>#DIV/0!</v>
      </c>
      <c r="M1228" s="2"/>
    </row>
    <row r="1229" spans="2:13" ht="12.75" hidden="1">
      <c r="B1229" s="69"/>
      <c r="F1229" s="55"/>
      <c r="G1229" s="55"/>
      <c r="H1229" s="5">
        <v>0</v>
      </c>
      <c r="I1229" s="20" t="e">
        <v>#DIV/0!</v>
      </c>
      <c r="M1229" s="2"/>
    </row>
    <row r="1230" spans="2:13" ht="12.75" hidden="1">
      <c r="B1230" s="69"/>
      <c r="F1230" s="55"/>
      <c r="G1230" s="55"/>
      <c r="H1230" s="5">
        <v>0</v>
      </c>
      <c r="I1230" s="20" t="e">
        <v>#DIV/0!</v>
      </c>
      <c r="M1230" s="2"/>
    </row>
    <row r="1231" spans="2:13" ht="12.75" hidden="1">
      <c r="B1231" s="69"/>
      <c r="F1231" s="55"/>
      <c r="G1231" s="55"/>
      <c r="H1231" s="5">
        <v>0</v>
      </c>
      <c r="I1231" s="20" t="e">
        <v>#DIV/0!</v>
      </c>
      <c r="M1231" s="2"/>
    </row>
    <row r="1232" spans="2:13" ht="12.75" hidden="1">
      <c r="B1232" s="69"/>
      <c r="F1232" s="55"/>
      <c r="G1232" s="55"/>
      <c r="H1232" s="5">
        <v>0</v>
      </c>
      <c r="I1232" s="20" t="e">
        <v>#DIV/0!</v>
      </c>
      <c r="M1232" s="2"/>
    </row>
    <row r="1233" spans="2:13" ht="12.75" hidden="1">
      <c r="B1233" s="69"/>
      <c r="F1233" s="55"/>
      <c r="G1233" s="55"/>
      <c r="H1233" s="5">
        <v>0</v>
      </c>
      <c r="I1233" s="20" t="e">
        <v>#DIV/0!</v>
      </c>
      <c r="M1233" s="2"/>
    </row>
    <row r="1234" spans="2:13" ht="12.75" hidden="1">
      <c r="B1234" s="69"/>
      <c r="F1234" s="55"/>
      <c r="G1234" s="55"/>
      <c r="H1234" s="5">
        <v>0</v>
      </c>
      <c r="I1234" s="20" t="e">
        <v>#DIV/0!</v>
      </c>
      <c r="M1234" s="2"/>
    </row>
    <row r="1235" spans="2:13" ht="12.75" hidden="1">
      <c r="B1235" s="69"/>
      <c r="F1235" s="55"/>
      <c r="G1235" s="55"/>
      <c r="H1235" s="5">
        <v>0</v>
      </c>
      <c r="I1235" s="20" t="e">
        <v>#DIV/0!</v>
      </c>
      <c r="M1235" s="2"/>
    </row>
    <row r="1236" spans="2:13" ht="12.75" hidden="1">
      <c r="B1236" s="69"/>
      <c r="F1236" s="55"/>
      <c r="G1236" s="55"/>
      <c r="H1236" s="5">
        <v>0</v>
      </c>
      <c r="I1236" s="20" t="e">
        <v>#DIV/0!</v>
      </c>
      <c r="M1236" s="2"/>
    </row>
    <row r="1237" spans="2:13" ht="12.75" hidden="1">
      <c r="B1237" s="69"/>
      <c r="F1237" s="55"/>
      <c r="G1237" s="55"/>
      <c r="H1237" s="5">
        <v>0</v>
      </c>
      <c r="I1237" s="20" t="e">
        <v>#DIV/0!</v>
      </c>
      <c r="M1237" s="2"/>
    </row>
    <row r="1238" spans="6:13" ht="12.75" hidden="1">
      <c r="F1238" s="55"/>
      <c r="G1238" s="55"/>
      <c r="H1238" s="5">
        <v>0</v>
      </c>
      <c r="I1238" s="20" t="e">
        <v>#DIV/0!</v>
      </c>
      <c r="M1238" s="2"/>
    </row>
    <row r="1239" spans="2:13" ht="12.75" hidden="1">
      <c r="B1239" s="90"/>
      <c r="F1239" s="55"/>
      <c r="G1239" s="55"/>
      <c r="H1239" s="5">
        <v>0</v>
      </c>
      <c r="I1239" s="20" t="e">
        <v>#DIV/0!</v>
      </c>
      <c r="M1239" s="2"/>
    </row>
    <row r="1240" spans="6:13" ht="12.75" hidden="1">
      <c r="F1240" s="55"/>
      <c r="G1240" s="55"/>
      <c r="H1240" s="5">
        <v>0</v>
      </c>
      <c r="I1240" s="20" t="e">
        <v>#DIV/0!</v>
      </c>
      <c r="M1240" s="2"/>
    </row>
    <row r="1241" spans="6:13" ht="12.75" hidden="1">
      <c r="F1241" s="55"/>
      <c r="G1241" s="55"/>
      <c r="H1241" s="5">
        <v>0</v>
      </c>
      <c r="I1241" s="20" t="e">
        <v>#DIV/0!</v>
      </c>
      <c r="M1241" s="2"/>
    </row>
    <row r="1242" spans="6:13" ht="12.75" hidden="1">
      <c r="F1242" s="55"/>
      <c r="G1242" s="55"/>
      <c r="H1242" s="5">
        <v>0</v>
      </c>
      <c r="I1242" s="20" t="e">
        <v>#DIV/0!</v>
      </c>
      <c r="M1242" s="2"/>
    </row>
    <row r="1243" spans="6:13" ht="12.75" hidden="1">
      <c r="F1243" s="55"/>
      <c r="G1243" s="55"/>
      <c r="H1243" s="5">
        <v>0</v>
      </c>
      <c r="I1243" s="20" t="e">
        <v>#DIV/0!</v>
      </c>
      <c r="M1243" s="2"/>
    </row>
    <row r="1244" spans="6:13" ht="12.75" hidden="1">
      <c r="F1244" s="55"/>
      <c r="G1244" s="55"/>
      <c r="H1244" s="5">
        <v>0</v>
      </c>
      <c r="I1244" s="20" t="e">
        <v>#DIV/0!</v>
      </c>
      <c r="M1244" s="2"/>
    </row>
    <row r="1245" spans="6:13" ht="12.75" hidden="1">
      <c r="F1245" s="55"/>
      <c r="G1245" s="55"/>
      <c r="H1245" s="5">
        <v>0</v>
      </c>
      <c r="I1245" s="20" t="e">
        <v>#DIV/0!</v>
      </c>
      <c r="M1245" s="2"/>
    </row>
    <row r="1246" spans="6:13" ht="12.75" hidden="1">
      <c r="F1246" s="55"/>
      <c r="G1246" s="55"/>
      <c r="H1246" s="5">
        <v>0</v>
      </c>
      <c r="I1246" s="20" t="e">
        <v>#DIV/0!</v>
      </c>
      <c r="M1246" s="2"/>
    </row>
    <row r="1247" spans="6:13" ht="12.75" hidden="1">
      <c r="F1247" s="55"/>
      <c r="G1247" s="55"/>
      <c r="H1247" s="5">
        <v>0</v>
      </c>
      <c r="I1247" s="20" t="e">
        <v>#DIV/0!</v>
      </c>
      <c r="M1247" s="2"/>
    </row>
    <row r="1248" spans="6:13" ht="12.75" hidden="1">
      <c r="F1248" s="55"/>
      <c r="G1248" s="55"/>
      <c r="H1248" s="5">
        <v>0</v>
      </c>
      <c r="I1248" s="20" t="e">
        <v>#DIV/0!</v>
      </c>
      <c r="M1248" s="2"/>
    </row>
    <row r="1249" spans="6:13" ht="12.75" hidden="1">
      <c r="F1249" s="55"/>
      <c r="G1249" s="55"/>
      <c r="H1249" s="5">
        <v>0</v>
      </c>
      <c r="I1249" s="20" t="e">
        <v>#DIV/0!</v>
      </c>
      <c r="M1249" s="2"/>
    </row>
    <row r="1250" spans="6:13" ht="12.75" hidden="1">
      <c r="F1250" s="55"/>
      <c r="G1250" s="55"/>
      <c r="H1250" s="5">
        <v>0</v>
      </c>
      <c r="I1250" s="20" t="e">
        <v>#DIV/0!</v>
      </c>
      <c r="M1250" s="2"/>
    </row>
    <row r="1251" spans="6:13" ht="12.75" hidden="1">
      <c r="F1251" s="55"/>
      <c r="G1251" s="55"/>
      <c r="H1251" s="5">
        <v>0</v>
      </c>
      <c r="I1251" s="20" t="e">
        <v>#DIV/0!</v>
      </c>
      <c r="M1251" s="2"/>
    </row>
    <row r="1252" spans="6:13" ht="12.75" hidden="1">
      <c r="F1252" s="55"/>
      <c r="G1252" s="55"/>
      <c r="H1252" s="5">
        <v>0</v>
      </c>
      <c r="I1252" s="20" t="e">
        <v>#DIV/0!</v>
      </c>
      <c r="M1252" s="2"/>
    </row>
    <row r="1253" spans="6:13" ht="12.75" hidden="1">
      <c r="F1253" s="55"/>
      <c r="G1253" s="55"/>
      <c r="H1253" s="5">
        <v>0</v>
      </c>
      <c r="I1253" s="20" t="e">
        <v>#DIV/0!</v>
      </c>
      <c r="M1253" s="2"/>
    </row>
    <row r="1254" spans="6:13" ht="12.75" hidden="1">
      <c r="F1254" s="55"/>
      <c r="G1254" s="55"/>
      <c r="H1254" s="5">
        <v>0</v>
      </c>
      <c r="I1254" s="20" t="e">
        <v>#DIV/0!</v>
      </c>
      <c r="M1254" s="2"/>
    </row>
    <row r="1255" spans="6:13" ht="12.75" hidden="1">
      <c r="F1255" s="55"/>
      <c r="G1255" s="55"/>
      <c r="H1255" s="5">
        <v>0</v>
      </c>
      <c r="I1255" s="20" t="e">
        <v>#DIV/0!</v>
      </c>
      <c r="M1255" s="2"/>
    </row>
    <row r="1256" spans="6:13" ht="12.75" hidden="1">
      <c r="F1256" s="55"/>
      <c r="G1256" s="55"/>
      <c r="H1256" s="5">
        <v>0</v>
      </c>
      <c r="I1256" s="20" t="e">
        <v>#DIV/0!</v>
      </c>
      <c r="M1256" s="2"/>
    </row>
    <row r="1257" spans="6:13" ht="12.75" hidden="1">
      <c r="F1257" s="55"/>
      <c r="G1257" s="55"/>
      <c r="H1257" s="5">
        <v>0</v>
      </c>
      <c r="I1257" s="20" t="e">
        <v>#DIV/0!</v>
      </c>
      <c r="M1257" s="2"/>
    </row>
    <row r="1258" spans="6:13" ht="12.75" hidden="1">
      <c r="F1258" s="55"/>
      <c r="G1258" s="55"/>
      <c r="H1258" s="5">
        <v>0</v>
      </c>
      <c r="I1258" s="20" t="e">
        <v>#DIV/0!</v>
      </c>
      <c r="M1258" s="2"/>
    </row>
    <row r="1259" spans="6:13" ht="12.75" hidden="1">
      <c r="F1259" s="55"/>
      <c r="G1259" s="55"/>
      <c r="H1259" s="5">
        <v>0</v>
      </c>
      <c r="I1259" s="20" t="e">
        <v>#DIV/0!</v>
      </c>
      <c r="M1259" s="2"/>
    </row>
    <row r="1260" spans="6:13" ht="12.75" hidden="1">
      <c r="F1260" s="55"/>
      <c r="G1260" s="55"/>
      <c r="H1260" s="5">
        <v>0</v>
      </c>
      <c r="I1260" s="20" t="e">
        <v>#DIV/0!</v>
      </c>
      <c r="M1260" s="2"/>
    </row>
    <row r="1261" spans="6:13" ht="12.75" hidden="1">
      <c r="F1261" s="55"/>
      <c r="G1261" s="55"/>
      <c r="H1261" s="5">
        <v>0</v>
      </c>
      <c r="I1261" s="20" t="e">
        <v>#DIV/0!</v>
      </c>
      <c r="M1261" s="2"/>
    </row>
    <row r="1262" spans="6:13" ht="12.75" hidden="1">
      <c r="F1262" s="55"/>
      <c r="G1262" s="55"/>
      <c r="H1262" s="5">
        <v>0</v>
      </c>
      <c r="I1262" s="20" t="e">
        <v>#DIV/0!</v>
      </c>
      <c r="M1262" s="2"/>
    </row>
    <row r="1263" spans="6:13" ht="12.75" hidden="1">
      <c r="F1263" s="55"/>
      <c r="G1263" s="55"/>
      <c r="H1263" s="5">
        <v>0</v>
      </c>
      <c r="I1263" s="20" t="e">
        <v>#DIV/0!</v>
      </c>
      <c r="M1263" s="2"/>
    </row>
    <row r="1264" spans="6:13" ht="12.75" hidden="1">
      <c r="F1264" s="55"/>
      <c r="G1264" s="55"/>
      <c r="H1264" s="5">
        <v>0</v>
      </c>
      <c r="I1264" s="20" t="e">
        <v>#DIV/0!</v>
      </c>
      <c r="M1264" s="2"/>
    </row>
    <row r="1265" spans="6:13" ht="12.75" hidden="1">
      <c r="F1265" s="55"/>
      <c r="G1265" s="55"/>
      <c r="H1265" s="5">
        <v>0</v>
      </c>
      <c r="I1265" s="20" t="e">
        <v>#DIV/0!</v>
      </c>
      <c r="M1265" s="2"/>
    </row>
    <row r="1266" spans="6:13" ht="12.75" hidden="1">
      <c r="F1266" s="55"/>
      <c r="G1266" s="55"/>
      <c r="H1266" s="5">
        <v>0</v>
      </c>
      <c r="I1266" s="20" t="e">
        <v>#DIV/0!</v>
      </c>
      <c r="M1266" s="2"/>
    </row>
    <row r="1267" spans="6:13" ht="12.75" hidden="1">
      <c r="F1267" s="55"/>
      <c r="G1267" s="55"/>
      <c r="H1267" s="5">
        <v>0</v>
      </c>
      <c r="I1267" s="20" t="e">
        <v>#DIV/0!</v>
      </c>
      <c r="M1267" s="2"/>
    </row>
    <row r="1268" spans="6:13" ht="12.75" hidden="1">
      <c r="F1268" s="55"/>
      <c r="G1268" s="55"/>
      <c r="H1268" s="5">
        <v>0</v>
      </c>
      <c r="I1268" s="20" t="e">
        <v>#DIV/0!</v>
      </c>
      <c r="M1268" s="2"/>
    </row>
    <row r="1269" spans="6:13" ht="12.75" hidden="1">
      <c r="F1269" s="55"/>
      <c r="G1269" s="55"/>
      <c r="H1269" s="5">
        <v>0</v>
      </c>
      <c r="I1269" s="20" t="e">
        <v>#DIV/0!</v>
      </c>
      <c r="M1269" s="2"/>
    </row>
    <row r="1270" spans="6:13" ht="12.75" hidden="1">
      <c r="F1270" s="55"/>
      <c r="G1270" s="55"/>
      <c r="H1270" s="5">
        <v>0</v>
      </c>
      <c r="I1270" s="20" t="e">
        <v>#DIV/0!</v>
      </c>
      <c r="M1270" s="2"/>
    </row>
    <row r="1271" spans="6:13" ht="12.75" hidden="1">
      <c r="F1271" s="55"/>
      <c r="G1271" s="55"/>
      <c r="H1271" s="5">
        <v>0</v>
      </c>
      <c r="I1271" s="20" t="e">
        <v>#DIV/0!</v>
      </c>
      <c r="M1271" s="2"/>
    </row>
    <row r="1272" spans="6:13" ht="12.75" hidden="1">
      <c r="F1272" s="55"/>
      <c r="G1272" s="55"/>
      <c r="H1272" s="5">
        <v>0</v>
      </c>
      <c r="I1272" s="20" t="e">
        <v>#DIV/0!</v>
      </c>
      <c r="M1272" s="2"/>
    </row>
    <row r="1273" spans="6:13" ht="12.75" hidden="1">
      <c r="F1273" s="55"/>
      <c r="G1273" s="55"/>
      <c r="H1273" s="5">
        <v>0</v>
      </c>
      <c r="I1273" s="20" t="e">
        <v>#DIV/0!</v>
      </c>
      <c r="M1273" s="2"/>
    </row>
    <row r="1274" spans="6:13" ht="12.75" hidden="1">
      <c r="F1274" s="55"/>
      <c r="G1274" s="55"/>
      <c r="H1274" s="5">
        <v>0</v>
      </c>
      <c r="I1274" s="20" t="e">
        <v>#DIV/0!</v>
      </c>
      <c r="M1274" s="2"/>
    </row>
    <row r="1275" spans="6:13" ht="12.75" hidden="1">
      <c r="F1275" s="55"/>
      <c r="G1275" s="55"/>
      <c r="H1275" s="5">
        <v>0</v>
      </c>
      <c r="I1275" s="20" t="e">
        <v>#DIV/0!</v>
      </c>
      <c r="M1275" s="2"/>
    </row>
    <row r="1276" spans="6:13" ht="12.75" hidden="1">
      <c r="F1276" s="55"/>
      <c r="G1276" s="55"/>
      <c r="H1276" s="5">
        <v>0</v>
      </c>
      <c r="I1276" s="20" t="e">
        <v>#DIV/0!</v>
      </c>
      <c r="M1276" s="2"/>
    </row>
    <row r="1277" spans="6:13" ht="12.75" hidden="1">
      <c r="F1277" s="55"/>
      <c r="G1277" s="55"/>
      <c r="H1277" s="5">
        <v>0</v>
      </c>
      <c r="I1277" s="20" t="e">
        <v>#DIV/0!</v>
      </c>
      <c r="M1277" s="2"/>
    </row>
    <row r="1278" spans="6:13" ht="12.75" hidden="1">
      <c r="F1278" s="55"/>
      <c r="G1278" s="55"/>
      <c r="H1278" s="5">
        <v>0</v>
      </c>
      <c r="I1278" s="20" t="e">
        <v>#DIV/0!</v>
      </c>
      <c r="M1278" s="2"/>
    </row>
    <row r="1279" spans="6:13" ht="12.75" hidden="1">
      <c r="F1279" s="55"/>
      <c r="G1279" s="55"/>
      <c r="H1279" s="5">
        <v>0</v>
      </c>
      <c r="I1279" s="20" t="e">
        <v>#DIV/0!</v>
      </c>
      <c r="M1279" s="2"/>
    </row>
    <row r="1280" spans="6:13" ht="12.75" hidden="1">
      <c r="F1280" s="55"/>
      <c r="G1280" s="55"/>
      <c r="H1280" s="5">
        <v>0</v>
      </c>
      <c r="I1280" s="20" t="e">
        <v>#DIV/0!</v>
      </c>
      <c r="M1280" s="2"/>
    </row>
    <row r="1281" spans="6:13" ht="12.75" hidden="1">
      <c r="F1281" s="55"/>
      <c r="G1281" s="55"/>
      <c r="H1281" s="5">
        <v>0</v>
      </c>
      <c r="I1281" s="20" t="e">
        <v>#DIV/0!</v>
      </c>
      <c r="M1281" s="2"/>
    </row>
    <row r="1282" spans="6:13" ht="12.75" hidden="1">
      <c r="F1282" s="55"/>
      <c r="G1282" s="55"/>
      <c r="H1282" s="5">
        <v>0</v>
      </c>
      <c r="I1282" s="20" t="e">
        <v>#DIV/0!</v>
      </c>
      <c r="M1282" s="2"/>
    </row>
    <row r="1283" spans="6:13" ht="12.75" hidden="1">
      <c r="F1283" s="55"/>
      <c r="G1283" s="55"/>
      <c r="H1283" s="5">
        <v>0</v>
      </c>
      <c r="I1283" s="20" t="e">
        <v>#DIV/0!</v>
      </c>
      <c r="M1283" s="2"/>
    </row>
    <row r="1284" spans="6:13" ht="12.75" hidden="1">
      <c r="F1284" s="55"/>
      <c r="G1284" s="55"/>
      <c r="H1284" s="5">
        <v>0</v>
      </c>
      <c r="I1284" s="20" t="e">
        <v>#DIV/0!</v>
      </c>
      <c r="M1284" s="2"/>
    </row>
    <row r="1285" spans="6:13" ht="12.75" hidden="1">
      <c r="F1285" s="55"/>
      <c r="G1285" s="55"/>
      <c r="H1285" s="5">
        <v>0</v>
      </c>
      <c r="I1285" s="20" t="e">
        <v>#DIV/0!</v>
      </c>
      <c r="M1285" s="2"/>
    </row>
    <row r="1286" spans="6:13" ht="12.75" hidden="1">
      <c r="F1286" s="55"/>
      <c r="G1286" s="55"/>
      <c r="H1286" s="5">
        <v>0</v>
      </c>
      <c r="I1286" s="20" t="e">
        <v>#DIV/0!</v>
      </c>
      <c r="M1286" s="2"/>
    </row>
    <row r="1287" spans="6:13" ht="12.75" hidden="1">
      <c r="F1287" s="55"/>
      <c r="G1287" s="55"/>
      <c r="H1287" s="5">
        <v>0</v>
      </c>
      <c r="I1287" s="20" t="e">
        <v>#DIV/0!</v>
      </c>
      <c r="M1287" s="2"/>
    </row>
    <row r="1288" spans="6:13" ht="12.75" hidden="1">
      <c r="F1288" s="55"/>
      <c r="G1288" s="55"/>
      <c r="H1288" s="5">
        <v>0</v>
      </c>
      <c r="I1288" s="20" t="e">
        <v>#DIV/0!</v>
      </c>
      <c r="M1288" s="2"/>
    </row>
    <row r="1289" spans="6:13" ht="12.75" hidden="1">
      <c r="F1289" s="55"/>
      <c r="G1289" s="55"/>
      <c r="H1289" s="5">
        <v>0</v>
      </c>
      <c r="I1289" s="20" t="e">
        <v>#DIV/0!</v>
      </c>
      <c r="M1289" s="2"/>
    </row>
    <row r="1290" spans="6:13" ht="12.75" hidden="1">
      <c r="F1290" s="55"/>
      <c r="G1290" s="55"/>
      <c r="H1290" s="5">
        <v>0</v>
      </c>
      <c r="I1290" s="20" t="e">
        <v>#DIV/0!</v>
      </c>
      <c r="M1290" s="2"/>
    </row>
    <row r="1291" spans="6:13" ht="12.75" hidden="1">
      <c r="F1291" s="55"/>
      <c r="G1291" s="55"/>
      <c r="H1291" s="5">
        <v>0</v>
      </c>
      <c r="I1291" s="20" t="e">
        <v>#DIV/0!</v>
      </c>
      <c r="M1291" s="2"/>
    </row>
    <row r="1292" spans="6:13" ht="12.75" hidden="1">
      <c r="F1292" s="55"/>
      <c r="G1292" s="55"/>
      <c r="H1292" s="5">
        <v>0</v>
      </c>
      <c r="I1292" s="20" t="e">
        <v>#DIV/0!</v>
      </c>
      <c r="M1292" s="2"/>
    </row>
    <row r="1293" spans="6:13" ht="12.75" hidden="1">
      <c r="F1293" s="55"/>
      <c r="G1293" s="55"/>
      <c r="H1293" s="5">
        <v>0</v>
      </c>
      <c r="I1293" s="20" t="e">
        <v>#DIV/0!</v>
      </c>
      <c r="M1293" s="2"/>
    </row>
    <row r="1294" spans="6:13" ht="12.75" hidden="1">
      <c r="F1294" s="55"/>
      <c r="G1294" s="55"/>
      <c r="H1294" s="5">
        <v>0</v>
      </c>
      <c r="I1294" s="20" t="e">
        <v>#DIV/0!</v>
      </c>
      <c r="M1294" s="2"/>
    </row>
    <row r="1295" spans="6:13" ht="12.75" hidden="1">
      <c r="F1295" s="55"/>
      <c r="G1295" s="55"/>
      <c r="H1295" s="5">
        <v>0</v>
      </c>
      <c r="I1295" s="20" t="e">
        <v>#DIV/0!</v>
      </c>
      <c r="M1295" s="2"/>
    </row>
    <row r="1296" spans="6:13" ht="12.75" hidden="1">
      <c r="F1296" s="55"/>
      <c r="G1296" s="55"/>
      <c r="H1296" s="5">
        <v>0</v>
      </c>
      <c r="I1296" s="20" t="e">
        <v>#DIV/0!</v>
      </c>
      <c r="M1296" s="2"/>
    </row>
    <row r="1297" spans="6:13" ht="12.75" hidden="1">
      <c r="F1297" s="55"/>
      <c r="G1297" s="55"/>
      <c r="H1297" s="5">
        <v>0</v>
      </c>
      <c r="I1297" s="20" t="e">
        <v>#DIV/0!</v>
      </c>
      <c r="M1297" s="2"/>
    </row>
    <row r="1298" spans="6:13" ht="12.75" hidden="1">
      <c r="F1298" s="55"/>
      <c r="G1298" s="55"/>
      <c r="H1298" s="5">
        <v>0</v>
      </c>
      <c r="I1298" s="20" t="e">
        <v>#DIV/0!</v>
      </c>
      <c r="M1298" s="2"/>
    </row>
    <row r="1299" spans="6:13" ht="12.75" hidden="1">
      <c r="F1299" s="55"/>
      <c r="G1299" s="55"/>
      <c r="H1299" s="5">
        <v>0</v>
      </c>
      <c r="I1299" s="20" t="e">
        <v>#DIV/0!</v>
      </c>
      <c r="M1299" s="2"/>
    </row>
    <row r="1300" spans="6:13" ht="12.75" hidden="1">
      <c r="F1300" s="55"/>
      <c r="G1300" s="55"/>
      <c r="H1300" s="5">
        <v>0</v>
      </c>
      <c r="I1300" s="20" t="e">
        <v>#DIV/0!</v>
      </c>
      <c r="M1300" s="2"/>
    </row>
    <row r="1301" spans="6:13" ht="12.75" hidden="1">
      <c r="F1301" s="55"/>
      <c r="G1301" s="55"/>
      <c r="H1301" s="5">
        <v>0</v>
      </c>
      <c r="I1301" s="20" t="e">
        <v>#DIV/0!</v>
      </c>
      <c r="M1301" s="2"/>
    </row>
    <row r="1302" spans="6:13" ht="12.75" hidden="1">
      <c r="F1302" s="55"/>
      <c r="G1302" s="55"/>
      <c r="H1302" s="5">
        <v>0</v>
      </c>
      <c r="I1302" s="20" t="e">
        <v>#DIV/0!</v>
      </c>
      <c r="M1302" s="2"/>
    </row>
    <row r="1303" spans="6:13" ht="12.75" hidden="1">
      <c r="F1303" s="55"/>
      <c r="G1303" s="55"/>
      <c r="H1303" s="5">
        <v>0</v>
      </c>
      <c r="I1303" s="20" t="e">
        <v>#DIV/0!</v>
      </c>
      <c r="M1303" s="2"/>
    </row>
    <row r="1304" spans="6:13" ht="12.75" hidden="1">
      <c r="F1304" s="55"/>
      <c r="G1304" s="55"/>
      <c r="H1304" s="5">
        <v>0</v>
      </c>
      <c r="I1304" s="20" t="e">
        <v>#DIV/0!</v>
      </c>
      <c r="M1304" s="2"/>
    </row>
    <row r="1305" spans="6:13" ht="12.75" hidden="1">
      <c r="F1305" s="55"/>
      <c r="G1305" s="55"/>
      <c r="H1305" s="5">
        <v>0</v>
      </c>
      <c r="I1305" s="20" t="e">
        <v>#DIV/0!</v>
      </c>
      <c r="M1305" s="2"/>
    </row>
    <row r="1306" spans="6:13" ht="12.75" hidden="1">
      <c r="F1306" s="55"/>
      <c r="G1306" s="55"/>
      <c r="H1306" s="5">
        <v>0</v>
      </c>
      <c r="I1306" s="20" t="e">
        <v>#DIV/0!</v>
      </c>
      <c r="M1306" s="2"/>
    </row>
    <row r="1307" spans="6:13" ht="12.75" hidden="1">
      <c r="F1307" s="55"/>
      <c r="G1307" s="55"/>
      <c r="H1307" s="5">
        <v>0</v>
      </c>
      <c r="I1307" s="20" t="e">
        <v>#DIV/0!</v>
      </c>
      <c r="M1307" s="2"/>
    </row>
    <row r="1308" spans="6:13" ht="12.75" hidden="1">
      <c r="F1308" s="55"/>
      <c r="G1308" s="55"/>
      <c r="H1308" s="5">
        <v>0</v>
      </c>
      <c r="I1308" s="20" t="e">
        <v>#DIV/0!</v>
      </c>
      <c r="M1308" s="2"/>
    </row>
    <row r="1309" spans="6:13" ht="12.75" hidden="1">
      <c r="F1309" s="55"/>
      <c r="G1309" s="55"/>
      <c r="H1309" s="5">
        <v>0</v>
      </c>
      <c r="I1309" s="20" t="e">
        <v>#DIV/0!</v>
      </c>
      <c r="M1309" s="2"/>
    </row>
    <row r="1310" spans="6:13" ht="12.75" hidden="1">
      <c r="F1310" s="55"/>
      <c r="G1310" s="55"/>
      <c r="H1310" s="5">
        <v>0</v>
      </c>
      <c r="I1310" s="20" t="e">
        <v>#DIV/0!</v>
      </c>
      <c r="M1310" s="2"/>
    </row>
    <row r="1311" spans="6:13" ht="12.75" hidden="1">
      <c r="F1311" s="55"/>
      <c r="G1311" s="55"/>
      <c r="H1311" s="5">
        <v>0</v>
      </c>
      <c r="I1311" s="20" t="e">
        <v>#DIV/0!</v>
      </c>
      <c r="M1311" s="2"/>
    </row>
    <row r="1312" spans="6:13" ht="12.75" hidden="1">
      <c r="F1312" s="55"/>
      <c r="G1312" s="55"/>
      <c r="H1312" s="5">
        <v>0</v>
      </c>
      <c r="I1312" s="20" t="e">
        <v>#DIV/0!</v>
      </c>
      <c r="M1312" s="2"/>
    </row>
    <row r="1313" spans="6:13" ht="12.75" hidden="1">
      <c r="F1313" s="55"/>
      <c r="G1313" s="55"/>
      <c r="H1313" s="5">
        <v>0</v>
      </c>
      <c r="I1313" s="20" t="e">
        <v>#DIV/0!</v>
      </c>
      <c r="M1313" s="2"/>
    </row>
    <row r="1314" spans="6:13" ht="12.75" hidden="1">
      <c r="F1314" s="55"/>
      <c r="G1314" s="55"/>
      <c r="H1314" s="5">
        <v>0</v>
      </c>
      <c r="I1314" s="20" t="e">
        <v>#DIV/0!</v>
      </c>
      <c r="M1314" s="2"/>
    </row>
    <row r="1315" spans="6:13" ht="12.75" hidden="1">
      <c r="F1315" s="55"/>
      <c r="G1315" s="55"/>
      <c r="H1315" s="5">
        <v>0</v>
      </c>
      <c r="I1315" s="20" t="e">
        <v>#DIV/0!</v>
      </c>
      <c r="M1315" s="2"/>
    </row>
    <row r="1316" spans="6:13" ht="12.75" hidden="1">
      <c r="F1316" s="55"/>
      <c r="G1316" s="55"/>
      <c r="H1316" s="5">
        <v>0</v>
      </c>
      <c r="I1316" s="20" t="e">
        <v>#DIV/0!</v>
      </c>
      <c r="M1316" s="2"/>
    </row>
    <row r="1317" spans="6:13" ht="12.75" hidden="1">
      <c r="F1317" s="55"/>
      <c r="G1317" s="55"/>
      <c r="H1317" s="5">
        <v>0</v>
      </c>
      <c r="I1317" s="20" t="e">
        <v>#DIV/0!</v>
      </c>
      <c r="M1317" s="2"/>
    </row>
    <row r="1318" spans="6:13" ht="12.75" hidden="1">
      <c r="F1318" s="55"/>
      <c r="G1318" s="55"/>
      <c r="H1318" s="5">
        <v>0</v>
      </c>
      <c r="I1318" s="20" t="e">
        <v>#DIV/0!</v>
      </c>
      <c r="M1318" s="2"/>
    </row>
    <row r="1319" spans="6:13" ht="12.75" hidden="1">
      <c r="F1319" s="55"/>
      <c r="G1319" s="55"/>
      <c r="H1319" s="5">
        <v>0</v>
      </c>
      <c r="I1319" s="20" t="e">
        <v>#DIV/0!</v>
      </c>
      <c r="M1319" s="2"/>
    </row>
    <row r="1320" spans="6:13" ht="12.75" hidden="1">
      <c r="F1320" s="55"/>
      <c r="G1320" s="55"/>
      <c r="H1320" s="5">
        <v>0</v>
      </c>
      <c r="I1320" s="20" t="e">
        <v>#DIV/0!</v>
      </c>
      <c r="M1320" s="2"/>
    </row>
    <row r="1321" spans="6:13" ht="12.75" hidden="1">
      <c r="F1321" s="55"/>
      <c r="G1321" s="55"/>
      <c r="H1321" s="5">
        <v>0</v>
      </c>
      <c r="I1321" s="20" t="e">
        <v>#DIV/0!</v>
      </c>
      <c r="M1321" s="2"/>
    </row>
    <row r="1322" spans="6:13" ht="12.75" hidden="1">
      <c r="F1322" s="55"/>
      <c r="G1322" s="55"/>
      <c r="H1322" s="5">
        <v>0</v>
      </c>
      <c r="I1322" s="20" t="e">
        <v>#DIV/0!</v>
      </c>
      <c r="M1322" s="2"/>
    </row>
    <row r="1323" spans="6:13" ht="12.75" hidden="1">
      <c r="F1323" s="55"/>
      <c r="G1323" s="55"/>
      <c r="H1323" s="5">
        <v>0</v>
      </c>
      <c r="I1323" s="20" t="e">
        <v>#DIV/0!</v>
      </c>
      <c r="M1323" s="2"/>
    </row>
    <row r="1324" spans="6:13" ht="12.75" hidden="1">
      <c r="F1324" s="55"/>
      <c r="G1324" s="55"/>
      <c r="H1324" s="5">
        <v>0</v>
      </c>
      <c r="I1324" s="20" t="e">
        <v>#DIV/0!</v>
      </c>
      <c r="M1324" s="2"/>
    </row>
    <row r="1325" spans="6:13" ht="12.75" hidden="1">
      <c r="F1325" s="55"/>
      <c r="G1325" s="55"/>
      <c r="H1325" s="5">
        <v>0</v>
      </c>
      <c r="I1325" s="20" t="e">
        <v>#DIV/0!</v>
      </c>
      <c r="M1325" s="2"/>
    </row>
    <row r="1326" spans="6:13" ht="12.75" hidden="1">
      <c r="F1326" s="55"/>
      <c r="G1326" s="55"/>
      <c r="H1326" s="5">
        <v>0</v>
      </c>
      <c r="I1326" s="20" t="e">
        <v>#DIV/0!</v>
      </c>
      <c r="M1326" s="2"/>
    </row>
    <row r="1327" spans="6:13" ht="12.75" hidden="1">
      <c r="F1327" s="55"/>
      <c r="G1327" s="55"/>
      <c r="H1327" s="5">
        <v>0</v>
      </c>
      <c r="I1327" s="20" t="e">
        <v>#DIV/0!</v>
      </c>
      <c r="M1327" s="2"/>
    </row>
    <row r="1328" spans="6:13" ht="12.75" hidden="1">
      <c r="F1328" s="55"/>
      <c r="G1328" s="55"/>
      <c r="H1328" s="5">
        <v>0</v>
      </c>
      <c r="I1328" s="20" t="e">
        <v>#DIV/0!</v>
      </c>
      <c r="M1328" s="2"/>
    </row>
    <row r="1329" spans="6:13" ht="12.75" hidden="1">
      <c r="F1329" s="55"/>
      <c r="G1329" s="55"/>
      <c r="H1329" s="5">
        <v>0</v>
      </c>
      <c r="I1329" s="20" t="e">
        <v>#DIV/0!</v>
      </c>
      <c r="M1329" s="2"/>
    </row>
    <row r="1330" spans="6:13" ht="12.75" hidden="1">
      <c r="F1330" s="55"/>
      <c r="G1330" s="55"/>
      <c r="H1330" s="5">
        <v>0</v>
      </c>
      <c r="I1330" s="20" t="e">
        <v>#DIV/0!</v>
      </c>
      <c r="M1330" s="2"/>
    </row>
    <row r="1331" spans="6:13" ht="12.75" hidden="1">
      <c r="F1331" s="55"/>
      <c r="G1331" s="55"/>
      <c r="H1331" s="5">
        <v>0</v>
      </c>
      <c r="I1331" s="20" t="e">
        <v>#DIV/0!</v>
      </c>
      <c r="M1331" s="2"/>
    </row>
    <row r="1332" spans="6:13" ht="12.75" hidden="1">
      <c r="F1332" s="55"/>
      <c r="G1332" s="55"/>
      <c r="H1332" s="5">
        <v>0</v>
      </c>
      <c r="I1332" s="20" t="e">
        <v>#DIV/0!</v>
      </c>
      <c r="M1332" s="2"/>
    </row>
    <row r="1333" spans="6:13" ht="12.75" hidden="1">
      <c r="F1333" s="55"/>
      <c r="G1333" s="55"/>
      <c r="H1333" s="5">
        <v>0</v>
      </c>
      <c r="I1333" s="20" t="e">
        <v>#DIV/0!</v>
      </c>
      <c r="M1333" s="2"/>
    </row>
    <row r="1334" spans="6:13" ht="12.75" hidden="1">
      <c r="F1334" s="55"/>
      <c r="G1334" s="55"/>
      <c r="H1334" s="5">
        <v>0</v>
      </c>
      <c r="I1334" s="20" t="e">
        <v>#DIV/0!</v>
      </c>
      <c r="M1334" s="2"/>
    </row>
    <row r="1335" spans="6:13" ht="12.75" hidden="1">
      <c r="F1335" s="55"/>
      <c r="G1335" s="55"/>
      <c r="H1335" s="5">
        <v>0</v>
      </c>
      <c r="I1335" s="20" t="e">
        <v>#DIV/0!</v>
      </c>
      <c r="M1335" s="2"/>
    </row>
    <row r="1336" spans="6:13" ht="12.75" hidden="1">
      <c r="F1336" s="55"/>
      <c r="G1336" s="55"/>
      <c r="H1336" s="5">
        <v>0</v>
      </c>
      <c r="I1336" s="20" t="e">
        <v>#DIV/0!</v>
      </c>
      <c r="M1336" s="2"/>
    </row>
    <row r="1337" spans="6:13" ht="12.75" hidden="1">
      <c r="F1337" s="55"/>
      <c r="G1337" s="55"/>
      <c r="H1337" s="5">
        <v>0</v>
      </c>
      <c r="I1337" s="20" t="e">
        <v>#DIV/0!</v>
      </c>
      <c r="M1337" s="2"/>
    </row>
    <row r="1338" spans="6:13" ht="12.75" hidden="1">
      <c r="F1338" s="55"/>
      <c r="G1338" s="55"/>
      <c r="H1338" s="5">
        <v>0</v>
      </c>
      <c r="I1338" s="20" t="e">
        <v>#DIV/0!</v>
      </c>
      <c r="M1338" s="2"/>
    </row>
    <row r="1339" spans="6:13" ht="12.75" hidden="1">
      <c r="F1339" s="55"/>
      <c r="G1339" s="55"/>
      <c r="H1339" s="5">
        <v>0</v>
      </c>
      <c r="I1339" s="20" t="e">
        <v>#DIV/0!</v>
      </c>
      <c r="M1339" s="2"/>
    </row>
    <row r="1340" spans="6:13" ht="12.75" hidden="1">
      <c r="F1340" s="55"/>
      <c r="G1340" s="55"/>
      <c r="H1340" s="5">
        <v>0</v>
      </c>
      <c r="I1340" s="20" t="e">
        <v>#DIV/0!</v>
      </c>
      <c r="M1340" s="2"/>
    </row>
    <row r="1341" spans="6:13" ht="12.75" hidden="1">
      <c r="F1341" s="55"/>
      <c r="G1341" s="55"/>
      <c r="H1341" s="5">
        <v>0</v>
      </c>
      <c r="I1341" s="20" t="e">
        <v>#DIV/0!</v>
      </c>
      <c r="M1341" s="2"/>
    </row>
    <row r="1342" spans="6:13" ht="12.75" hidden="1">
      <c r="F1342" s="55"/>
      <c r="G1342" s="55"/>
      <c r="H1342" s="5">
        <v>0</v>
      </c>
      <c r="I1342" s="20" t="e">
        <v>#DIV/0!</v>
      </c>
      <c r="M1342" s="2"/>
    </row>
    <row r="1343" spans="6:13" ht="12.75" hidden="1">
      <c r="F1343" s="55"/>
      <c r="G1343" s="55"/>
      <c r="H1343" s="5">
        <v>0</v>
      </c>
      <c r="I1343" s="20" t="e">
        <v>#DIV/0!</v>
      </c>
      <c r="M1343" s="2"/>
    </row>
    <row r="1344" spans="6:13" ht="12.75" hidden="1">
      <c r="F1344" s="55"/>
      <c r="G1344" s="55"/>
      <c r="H1344" s="5">
        <v>0</v>
      </c>
      <c r="I1344" s="20" t="e">
        <v>#DIV/0!</v>
      </c>
      <c r="M1344" s="2"/>
    </row>
    <row r="1345" spans="6:13" ht="12.75" hidden="1">
      <c r="F1345" s="55"/>
      <c r="G1345" s="55"/>
      <c r="H1345" s="5">
        <v>0</v>
      </c>
      <c r="I1345" s="20" t="e">
        <v>#DIV/0!</v>
      </c>
      <c r="M1345" s="2"/>
    </row>
    <row r="1346" spans="6:13" ht="12.75" hidden="1">
      <c r="F1346" s="55"/>
      <c r="G1346" s="55"/>
      <c r="H1346" s="5">
        <v>0</v>
      </c>
      <c r="I1346" s="20" t="e">
        <v>#DIV/0!</v>
      </c>
      <c r="M1346" s="2"/>
    </row>
    <row r="1347" spans="6:13" ht="12.75" hidden="1">
      <c r="F1347" s="55"/>
      <c r="G1347" s="55"/>
      <c r="H1347" s="5">
        <v>0</v>
      </c>
      <c r="I1347" s="20" t="e">
        <v>#DIV/0!</v>
      </c>
      <c r="M1347" s="2"/>
    </row>
    <row r="1348" spans="6:13" ht="12.75" hidden="1">
      <c r="F1348" s="55"/>
      <c r="G1348" s="55"/>
      <c r="H1348" s="5">
        <v>0</v>
      </c>
      <c r="I1348" s="20" t="e">
        <v>#DIV/0!</v>
      </c>
      <c r="M1348" s="2"/>
    </row>
    <row r="1349" spans="6:13" ht="12.75" hidden="1">
      <c r="F1349" s="55"/>
      <c r="G1349" s="55"/>
      <c r="H1349" s="5">
        <v>0</v>
      </c>
      <c r="I1349" s="20" t="e">
        <v>#DIV/0!</v>
      </c>
      <c r="M1349" s="2"/>
    </row>
    <row r="1350" spans="6:13" ht="12.75" hidden="1">
      <c r="F1350" s="55"/>
      <c r="G1350" s="55"/>
      <c r="H1350" s="5">
        <v>0</v>
      </c>
      <c r="I1350" s="20" t="e">
        <v>#DIV/0!</v>
      </c>
      <c r="M1350" s="2"/>
    </row>
    <row r="1351" spans="6:13" ht="12.75" hidden="1">
      <c r="F1351" s="55"/>
      <c r="G1351" s="55"/>
      <c r="H1351" s="5">
        <v>0</v>
      </c>
      <c r="I1351" s="20" t="e">
        <v>#DIV/0!</v>
      </c>
      <c r="M1351" s="2"/>
    </row>
    <row r="1352" spans="6:13" ht="12.75" hidden="1">
      <c r="F1352" s="55"/>
      <c r="G1352" s="55"/>
      <c r="H1352" s="5">
        <v>0</v>
      </c>
      <c r="I1352" s="20" t="e">
        <v>#DIV/0!</v>
      </c>
      <c r="M1352" s="2"/>
    </row>
    <row r="1353" spans="6:13" ht="12.75" hidden="1">
      <c r="F1353" s="55"/>
      <c r="G1353" s="55"/>
      <c r="H1353" s="5">
        <v>0</v>
      </c>
      <c r="I1353" s="20" t="e">
        <v>#DIV/0!</v>
      </c>
      <c r="M1353" s="2"/>
    </row>
    <row r="1354" spans="6:13" ht="12.75" hidden="1">
      <c r="F1354" s="55"/>
      <c r="G1354" s="55"/>
      <c r="H1354" s="5">
        <v>0</v>
      </c>
      <c r="I1354" s="20" t="e">
        <v>#DIV/0!</v>
      </c>
      <c r="M1354" s="2"/>
    </row>
    <row r="1355" spans="6:13" ht="12.75" hidden="1">
      <c r="F1355" s="55"/>
      <c r="G1355" s="55"/>
      <c r="H1355" s="5">
        <v>0</v>
      </c>
      <c r="I1355" s="20" t="e">
        <v>#DIV/0!</v>
      </c>
      <c r="M1355" s="2"/>
    </row>
    <row r="1356" spans="6:13" ht="12.75" hidden="1">
      <c r="F1356" s="55"/>
      <c r="G1356" s="55"/>
      <c r="H1356" s="5">
        <v>0</v>
      </c>
      <c r="I1356" s="20" t="e">
        <v>#DIV/0!</v>
      </c>
      <c r="M1356" s="2"/>
    </row>
    <row r="1357" spans="6:13" ht="12.75" hidden="1">
      <c r="F1357" s="55"/>
      <c r="G1357" s="55"/>
      <c r="H1357" s="5">
        <v>0</v>
      </c>
      <c r="I1357" s="20" t="e">
        <v>#DIV/0!</v>
      </c>
      <c r="M1357" s="2"/>
    </row>
    <row r="1358" spans="6:13" ht="12.75" hidden="1">
      <c r="F1358" s="55"/>
      <c r="G1358" s="55"/>
      <c r="H1358" s="5">
        <v>0</v>
      </c>
      <c r="I1358" s="20" t="e">
        <v>#DIV/0!</v>
      </c>
      <c r="M1358" s="2"/>
    </row>
    <row r="1359" spans="6:13" ht="12.75" hidden="1">
      <c r="F1359" s="55"/>
      <c r="G1359" s="55"/>
      <c r="H1359" s="5">
        <v>0</v>
      </c>
      <c r="I1359" s="20" t="e">
        <v>#DIV/0!</v>
      </c>
      <c r="M1359" s="2"/>
    </row>
    <row r="1360" spans="6:13" ht="12.75" hidden="1">
      <c r="F1360" s="55"/>
      <c r="G1360" s="55"/>
      <c r="H1360" s="5">
        <v>0</v>
      </c>
      <c r="I1360" s="20" t="e">
        <v>#DIV/0!</v>
      </c>
      <c r="M1360" s="2"/>
    </row>
    <row r="1361" spans="6:13" ht="12.75" hidden="1">
      <c r="F1361" s="55"/>
      <c r="G1361" s="55"/>
      <c r="H1361" s="5">
        <v>0</v>
      </c>
      <c r="I1361" s="20" t="e">
        <v>#DIV/0!</v>
      </c>
      <c r="M1361" s="2"/>
    </row>
    <row r="1362" spans="6:13" ht="12.75" hidden="1">
      <c r="F1362" s="55"/>
      <c r="G1362" s="55"/>
      <c r="H1362" s="5">
        <v>0</v>
      </c>
      <c r="I1362" s="20" t="e">
        <v>#DIV/0!</v>
      </c>
      <c r="M1362" s="2"/>
    </row>
    <row r="1363" spans="6:13" ht="12.75" hidden="1">
      <c r="F1363" s="55"/>
      <c r="G1363" s="55"/>
      <c r="H1363" s="5">
        <v>0</v>
      </c>
      <c r="I1363" s="20" t="e">
        <v>#DIV/0!</v>
      </c>
      <c r="M1363" s="2"/>
    </row>
    <row r="1364" spans="6:13" ht="12.75" hidden="1">
      <c r="F1364" s="55"/>
      <c r="G1364" s="55"/>
      <c r="H1364" s="5">
        <v>0</v>
      </c>
      <c r="I1364" s="20" t="e">
        <v>#DIV/0!</v>
      </c>
      <c r="M1364" s="2"/>
    </row>
    <row r="1365" spans="6:13" ht="12.75" hidden="1">
      <c r="F1365" s="55"/>
      <c r="G1365" s="55"/>
      <c r="H1365" s="5">
        <v>0</v>
      </c>
      <c r="I1365" s="20" t="e">
        <v>#DIV/0!</v>
      </c>
      <c r="M1365" s="2"/>
    </row>
    <row r="1366" spans="6:13" ht="12.75" hidden="1">
      <c r="F1366" s="55"/>
      <c r="G1366" s="55"/>
      <c r="H1366" s="5">
        <v>0</v>
      </c>
      <c r="I1366" s="20" t="e">
        <v>#DIV/0!</v>
      </c>
      <c r="M1366" s="2"/>
    </row>
    <row r="1367" spans="6:13" ht="12.75" hidden="1">
      <c r="F1367" s="55"/>
      <c r="G1367" s="55"/>
      <c r="H1367" s="5">
        <v>0</v>
      </c>
      <c r="I1367" s="20" t="e">
        <v>#DIV/0!</v>
      </c>
      <c r="M1367" s="2"/>
    </row>
    <row r="1368" spans="6:13" ht="12.75" hidden="1">
      <c r="F1368" s="55"/>
      <c r="G1368" s="55"/>
      <c r="H1368" s="5">
        <v>0</v>
      </c>
      <c r="I1368" s="20" t="e">
        <v>#DIV/0!</v>
      </c>
      <c r="M1368" s="2"/>
    </row>
    <row r="1369" spans="6:13" ht="12.75" hidden="1">
      <c r="F1369" s="55"/>
      <c r="G1369" s="55"/>
      <c r="H1369" s="5">
        <v>0</v>
      </c>
      <c r="I1369" s="20" t="e">
        <v>#DIV/0!</v>
      </c>
      <c r="M1369" s="2"/>
    </row>
    <row r="1370" spans="6:13" ht="12.75" hidden="1">
      <c r="F1370" s="55"/>
      <c r="G1370" s="55"/>
      <c r="H1370" s="5">
        <v>0</v>
      </c>
      <c r="I1370" s="20" t="e">
        <v>#DIV/0!</v>
      </c>
      <c r="M1370" s="2"/>
    </row>
    <row r="1371" spans="6:13" ht="12.75" hidden="1">
      <c r="F1371" s="55"/>
      <c r="G1371" s="55"/>
      <c r="H1371" s="5">
        <v>0</v>
      </c>
      <c r="I1371" s="20" t="e">
        <v>#DIV/0!</v>
      </c>
      <c r="M1371" s="2"/>
    </row>
    <row r="1372" spans="6:13" ht="12.75" hidden="1">
      <c r="F1372" s="55"/>
      <c r="G1372" s="55"/>
      <c r="H1372" s="5">
        <v>0</v>
      </c>
      <c r="I1372" s="20" t="e">
        <v>#DIV/0!</v>
      </c>
      <c r="M1372" s="2"/>
    </row>
    <row r="1373" spans="6:13" ht="12.75" hidden="1">
      <c r="F1373" s="55"/>
      <c r="G1373" s="55"/>
      <c r="H1373" s="5">
        <v>0</v>
      </c>
      <c r="I1373" s="20" t="e">
        <v>#DIV/0!</v>
      </c>
      <c r="M1373" s="2"/>
    </row>
    <row r="1374" spans="6:13" ht="12.75" hidden="1">
      <c r="F1374" s="55"/>
      <c r="G1374" s="55"/>
      <c r="H1374" s="5">
        <v>0</v>
      </c>
      <c r="I1374" s="20" t="e">
        <v>#DIV/0!</v>
      </c>
      <c r="M1374" s="2"/>
    </row>
    <row r="1375" spans="6:13" ht="12.75" hidden="1">
      <c r="F1375" s="55"/>
      <c r="G1375" s="55"/>
      <c r="H1375" s="5">
        <v>0</v>
      </c>
      <c r="I1375" s="20" t="e">
        <v>#DIV/0!</v>
      </c>
      <c r="M1375" s="2"/>
    </row>
    <row r="1376" spans="6:13" ht="12.75" hidden="1">
      <c r="F1376" s="55"/>
      <c r="G1376" s="55"/>
      <c r="H1376" s="5">
        <v>0</v>
      </c>
      <c r="I1376" s="20" t="e">
        <v>#DIV/0!</v>
      </c>
      <c r="M1376" s="2"/>
    </row>
    <row r="1377" spans="6:13" ht="12.75" hidden="1">
      <c r="F1377" s="55"/>
      <c r="G1377" s="55"/>
      <c r="H1377" s="5">
        <v>0</v>
      </c>
      <c r="I1377" s="20" t="e">
        <v>#DIV/0!</v>
      </c>
      <c r="M1377" s="2"/>
    </row>
    <row r="1378" spans="6:13" ht="12.75" hidden="1">
      <c r="F1378" s="55"/>
      <c r="G1378" s="55"/>
      <c r="H1378" s="5">
        <v>0</v>
      </c>
      <c r="I1378" s="20" t="e">
        <v>#DIV/0!</v>
      </c>
      <c r="M1378" s="2"/>
    </row>
    <row r="1379" spans="6:13" ht="12.75" hidden="1">
      <c r="F1379" s="55"/>
      <c r="G1379" s="55"/>
      <c r="H1379" s="5">
        <v>0</v>
      </c>
      <c r="I1379" s="20" t="e">
        <v>#DIV/0!</v>
      </c>
      <c r="M1379" s="2"/>
    </row>
    <row r="1380" spans="6:13" ht="12.75" hidden="1">
      <c r="F1380" s="55"/>
      <c r="G1380" s="55"/>
      <c r="H1380" s="5">
        <v>0</v>
      </c>
      <c r="I1380" s="20" t="e">
        <v>#DIV/0!</v>
      </c>
      <c r="M1380" s="2"/>
    </row>
    <row r="1381" spans="6:13" ht="12.75" hidden="1">
      <c r="F1381" s="55"/>
      <c r="G1381" s="55"/>
      <c r="H1381" s="5">
        <v>0</v>
      </c>
      <c r="I1381" s="20" t="e">
        <v>#DIV/0!</v>
      </c>
      <c r="M1381" s="2"/>
    </row>
    <row r="1382" spans="6:13" ht="12.75" hidden="1">
      <c r="F1382" s="55"/>
      <c r="G1382" s="55"/>
      <c r="H1382" s="5">
        <v>0</v>
      </c>
      <c r="I1382" s="20" t="e">
        <v>#DIV/0!</v>
      </c>
      <c r="M1382" s="2"/>
    </row>
    <row r="1383" spans="6:13" ht="12.75" hidden="1">
      <c r="F1383" s="55"/>
      <c r="G1383" s="55"/>
      <c r="H1383" s="5">
        <v>0</v>
      </c>
      <c r="I1383" s="20" t="e">
        <v>#DIV/0!</v>
      </c>
      <c r="M1383" s="2"/>
    </row>
    <row r="1384" spans="6:13" ht="12.75" hidden="1">
      <c r="F1384" s="55"/>
      <c r="G1384" s="55"/>
      <c r="H1384" s="5">
        <v>0</v>
      </c>
      <c r="I1384" s="20" t="e">
        <v>#DIV/0!</v>
      </c>
      <c r="M1384" s="2"/>
    </row>
    <row r="1385" spans="6:13" ht="12.75" hidden="1">
      <c r="F1385" s="55"/>
      <c r="G1385" s="55"/>
      <c r="H1385" s="5">
        <v>0</v>
      </c>
      <c r="I1385" s="20" t="e">
        <v>#DIV/0!</v>
      </c>
      <c r="M1385" s="2"/>
    </row>
    <row r="1386" spans="6:13" ht="12.75" hidden="1">
      <c r="F1386" s="55"/>
      <c r="G1386" s="55"/>
      <c r="H1386" s="5">
        <v>0</v>
      </c>
      <c r="I1386" s="20" t="e">
        <v>#DIV/0!</v>
      </c>
      <c r="M1386" s="2"/>
    </row>
    <row r="1387" spans="6:13" ht="12.75" hidden="1">
      <c r="F1387" s="55"/>
      <c r="G1387" s="55"/>
      <c r="H1387" s="5">
        <v>0</v>
      </c>
      <c r="I1387" s="20" t="e">
        <v>#DIV/0!</v>
      </c>
      <c r="M1387" s="2"/>
    </row>
    <row r="1388" spans="6:13" ht="12.75" hidden="1">
      <c r="F1388" s="55"/>
      <c r="G1388" s="55"/>
      <c r="H1388" s="5">
        <v>0</v>
      </c>
      <c r="I1388" s="20" t="e">
        <v>#DIV/0!</v>
      </c>
      <c r="M1388" s="2"/>
    </row>
    <row r="1389" spans="6:13" ht="12.75" hidden="1">
      <c r="F1389" s="55"/>
      <c r="G1389" s="55"/>
      <c r="H1389" s="5">
        <v>0</v>
      </c>
      <c r="I1389" s="20" t="e">
        <v>#DIV/0!</v>
      </c>
      <c r="M1389" s="2"/>
    </row>
    <row r="1390" spans="6:13" ht="12.75" hidden="1">
      <c r="F1390" s="55"/>
      <c r="G1390" s="55"/>
      <c r="H1390" s="5">
        <v>0</v>
      </c>
      <c r="I1390" s="20" t="e">
        <v>#DIV/0!</v>
      </c>
      <c r="M1390" s="2"/>
    </row>
    <row r="1391" spans="6:13" ht="12.75" hidden="1">
      <c r="F1391" s="55"/>
      <c r="G1391" s="55"/>
      <c r="H1391" s="5">
        <v>0</v>
      </c>
      <c r="I1391" s="20" t="e">
        <v>#DIV/0!</v>
      </c>
      <c r="M1391" s="2"/>
    </row>
    <row r="1392" spans="6:13" ht="12.75" hidden="1">
      <c r="F1392" s="55"/>
      <c r="G1392" s="55"/>
      <c r="H1392" s="5">
        <v>0</v>
      </c>
      <c r="I1392" s="20" t="e">
        <v>#DIV/0!</v>
      </c>
      <c r="M1392" s="2"/>
    </row>
    <row r="1393" spans="6:13" ht="12.75" hidden="1">
      <c r="F1393" s="55"/>
      <c r="G1393" s="55"/>
      <c r="H1393" s="5">
        <v>0</v>
      </c>
      <c r="I1393" s="20" t="e">
        <v>#DIV/0!</v>
      </c>
      <c r="M1393" s="2"/>
    </row>
    <row r="1394" spans="6:13" ht="12.75" hidden="1">
      <c r="F1394" s="55"/>
      <c r="G1394" s="55"/>
      <c r="H1394" s="5">
        <v>0</v>
      </c>
      <c r="I1394" s="20" t="e">
        <v>#DIV/0!</v>
      </c>
      <c r="M1394" s="2"/>
    </row>
    <row r="1395" spans="6:13" ht="12.75" hidden="1">
      <c r="F1395" s="55"/>
      <c r="G1395" s="55"/>
      <c r="H1395" s="5">
        <v>0</v>
      </c>
      <c r="I1395" s="20" t="e">
        <v>#DIV/0!</v>
      </c>
      <c r="M1395" s="2"/>
    </row>
    <row r="1396" spans="6:13" ht="12.75" hidden="1">
      <c r="F1396" s="55"/>
      <c r="G1396" s="55"/>
      <c r="H1396" s="5">
        <v>0</v>
      </c>
      <c r="I1396" s="20" t="e">
        <v>#DIV/0!</v>
      </c>
      <c r="M1396" s="2"/>
    </row>
    <row r="1397" spans="6:13" ht="12.75" hidden="1">
      <c r="F1397" s="55"/>
      <c r="G1397" s="55"/>
      <c r="H1397" s="5">
        <v>0</v>
      </c>
      <c r="I1397" s="20" t="e">
        <v>#DIV/0!</v>
      </c>
      <c r="M1397" s="2"/>
    </row>
    <row r="1398" spans="6:13" ht="12.75" hidden="1">
      <c r="F1398" s="55"/>
      <c r="G1398" s="55"/>
      <c r="H1398" s="5">
        <v>0</v>
      </c>
      <c r="I1398" s="20" t="e">
        <v>#DIV/0!</v>
      </c>
      <c r="M1398" s="2"/>
    </row>
    <row r="1399" spans="6:13" ht="12.75" hidden="1">
      <c r="F1399" s="55"/>
      <c r="G1399" s="55"/>
      <c r="H1399" s="5">
        <v>0</v>
      </c>
      <c r="I1399" s="20" t="e">
        <v>#DIV/0!</v>
      </c>
      <c r="M1399" s="2"/>
    </row>
    <row r="1400" spans="6:13" ht="12.75" hidden="1">
      <c r="F1400" s="55"/>
      <c r="G1400" s="55"/>
      <c r="H1400" s="5">
        <v>0</v>
      </c>
      <c r="I1400" s="20" t="e">
        <v>#DIV/0!</v>
      </c>
      <c r="M1400" s="2"/>
    </row>
    <row r="1401" spans="6:13" ht="12.75" hidden="1">
      <c r="F1401" s="55"/>
      <c r="G1401" s="55"/>
      <c r="H1401" s="5">
        <v>0</v>
      </c>
      <c r="I1401" s="20" t="e">
        <v>#DIV/0!</v>
      </c>
      <c r="M1401" s="2"/>
    </row>
    <row r="1402" spans="6:13" ht="12.75" hidden="1">
      <c r="F1402" s="55"/>
      <c r="G1402" s="55"/>
      <c r="H1402" s="5">
        <v>0</v>
      </c>
      <c r="I1402" s="20" t="e">
        <v>#DIV/0!</v>
      </c>
      <c r="M1402" s="2"/>
    </row>
    <row r="1403" spans="6:13" ht="12.75" hidden="1">
      <c r="F1403" s="55"/>
      <c r="G1403" s="55"/>
      <c r="H1403" s="5">
        <v>0</v>
      </c>
      <c r="I1403" s="20" t="e">
        <v>#DIV/0!</v>
      </c>
      <c r="M1403" s="2"/>
    </row>
    <row r="1404" spans="6:13" ht="12.75" hidden="1">
      <c r="F1404" s="55"/>
      <c r="G1404" s="55"/>
      <c r="H1404" s="5">
        <v>0</v>
      </c>
      <c r="I1404" s="20" t="e">
        <v>#DIV/0!</v>
      </c>
      <c r="M1404" s="2"/>
    </row>
    <row r="1405" spans="6:13" ht="12.75" hidden="1">
      <c r="F1405" s="55"/>
      <c r="G1405" s="55"/>
      <c r="H1405" s="5">
        <v>0</v>
      </c>
      <c r="I1405" s="20" t="e">
        <v>#DIV/0!</v>
      </c>
      <c r="M1405" s="2"/>
    </row>
    <row r="1406" spans="6:13" ht="12.75" hidden="1">
      <c r="F1406" s="55"/>
      <c r="G1406" s="55"/>
      <c r="H1406" s="5">
        <v>0</v>
      </c>
      <c r="I1406" s="20" t="e">
        <v>#DIV/0!</v>
      </c>
      <c r="M1406" s="2"/>
    </row>
    <row r="1407" spans="6:13" ht="12.75" hidden="1">
      <c r="F1407" s="55"/>
      <c r="G1407" s="55"/>
      <c r="M1407" s="2"/>
    </row>
    <row r="1408" spans="6:13" ht="12.75" hidden="1">
      <c r="F1408" s="55"/>
      <c r="G1408" s="55"/>
      <c r="M1408" s="2"/>
    </row>
    <row r="1409" spans="6:13" ht="12.75" hidden="1">
      <c r="F1409" s="55"/>
      <c r="G1409" s="55"/>
      <c r="M1409" s="2"/>
    </row>
    <row r="1410" spans="6:13" ht="12.75" hidden="1">
      <c r="F1410" s="55"/>
      <c r="G1410" s="55"/>
      <c r="M1410" s="2"/>
    </row>
    <row r="1411" spans="6:13" ht="12.75" hidden="1">
      <c r="F1411" s="55"/>
      <c r="G1411" s="55"/>
      <c r="M1411" s="2"/>
    </row>
    <row r="1412" spans="6:13" ht="12.75" hidden="1">
      <c r="F1412" s="55"/>
      <c r="G1412" s="55"/>
      <c r="M1412" s="2"/>
    </row>
    <row r="1413" spans="6:13" ht="12.75" hidden="1">
      <c r="F1413" s="55"/>
      <c r="G1413" s="55"/>
      <c r="M1413" s="2"/>
    </row>
    <row r="1414" spans="6:13" ht="12.75" hidden="1">
      <c r="F1414" s="55"/>
      <c r="G1414" s="55"/>
      <c r="M1414" s="2"/>
    </row>
    <row r="1415" spans="6:13" ht="12.75" hidden="1">
      <c r="F1415" s="55"/>
      <c r="G1415" s="55"/>
      <c r="M1415" s="2"/>
    </row>
    <row r="1416" spans="6:13" ht="12.75" hidden="1">
      <c r="F1416" s="55"/>
      <c r="G1416" s="55"/>
      <c r="M1416" s="2"/>
    </row>
    <row r="1417" spans="6:13" ht="12.75" hidden="1">
      <c r="F1417" s="55"/>
      <c r="G1417" s="55"/>
      <c r="M1417" s="2"/>
    </row>
    <row r="1418" spans="6:13" ht="12.75" hidden="1">
      <c r="F1418" s="55"/>
      <c r="G1418" s="55"/>
      <c r="M1418" s="2"/>
    </row>
    <row r="1419" spans="6:13" ht="12.75" hidden="1">
      <c r="F1419" s="55"/>
      <c r="G1419" s="55"/>
      <c r="M1419" s="2"/>
    </row>
    <row r="1420" spans="6:13" ht="12.75" hidden="1">
      <c r="F1420" s="55"/>
      <c r="G1420" s="55"/>
      <c r="M1420" s="2"/>
    </row>
    <row r="1421" spans="6:13" ht="12.75" hidden="1">
      <c r="F1421" s="55"/>
      <c r="G1421" s="55"/>
      <c r="M1421" s="2"/>
    </row>
    <row r="1422" spans="6:13" ht="12.75" hidden="1">
      <c r="F1422" s="55"/>
      <c r="G1422" s="55"/>
      <c r="M1422" s="2"/>
    </row>
    <row r="1423" spans="6:13" ht="12.75" hidden="1">
      <c r="F1423" s="55"/>
      <c r="G1423" s="55"/>
      <c r="M1423" s="2"/>
    </row>
    <row r="1424" spans="6:13" ht="12.75" hidden="1">
      <c r="F1424" s="55"/>
      <c r="G1424" s="55"/>
      <c r="M1424" s="2"/>
    </row>
    <row r="1425" spans="6:13" ht="12.75" hidden="1">
      <c r="F1425" s="55"/>
      <c r="G1425" s="55"/>
      <c r="M1425" s="2"/>
    </row>
    <row r="1426" spans="6:13" ht="12.75" hidden="1">
      <c r="F1426" s="55"/>
      <c r="G1426" s="55"/>
      <c r="M1426" s="2"/>
    </row>
    <row r="1427" spans="6:13" ht="12.75" hidden="1">
      <c r="F1427" s="55"/>
      <c r="G1427" s="55"/>
      <c r="M1427" s="2"/>
    </row>
    <row r="1428" spans="6:13" ht="12.75" hidden="1">
      <c r="F1428" s="55"/>
      <c r="G1428" s="55"/>
      <c r="M1428" s="2"/>
    </row>
    <row r="1429" spans="6:13" ht="12.75" hidden="1">
      <c r="F1429" s="55"/>
      <c r="G1429" s="55"/>
      <c r="M1429" s="2"/>
    </row>
    <row r="1430" spans="6:13" ht="12.75" hidden="1">
      <c r="F1430" s="55"/>
      <c r="G1430" s="55"/>
      <c r="M1430" s="2"/>
    </row>
    <row r="1431" spans="6:13" ht="12.75" hidden="1">
      <c r="F1431" s="55"/>
      <c r="G1431" s="55"/>
      <c r="M1431" s="2"/>
    </row>
    <row r="1432" spans="6:13" ht="12.75" hidden="1">
      <c r="F1432" s="55"/>
      <c r="G1432" s="55"/>
      <c r="M1432" s="2"/>
    </row>
    <row r="1433" spans="6:13" ht="12.75" hidden="1">
      <c r="F1433" s="55"/>
      <c r="G1433" s="55"/>
      <c r="M1433" s="2"/>
    </row>
    <row r="1434" spans="6:13" ht="12.75" hidden="1">
      <c r="F1434" s="55"/>
      <c r="G1434" s="55"/>
      <c r="M1434" s="2"/>
    </row>
    <row r="1435" spans="6:13" ht="12.75" hidden="1">
      <c r="F1435" s="55"/>
      <c r="G1435" s="55"/>
      <c r="M1435" s="2"/>
    </row>
    <row r="1436" spans="6:13" ht="12.75" hidden="1">
      <c r="F1436" s="55"/>
      <c r="G1436" s="55"/>
      <c r="M1436" s="2"/>
    </row>
    <row r="1437" spans="6:13" ht="12.75" hidden="1">
      <c r="F1437" s="55"/>
      <c r="G1437" s="55"/>
      <c r="M1437" s="2"/>
    </row>
    <row r="1438" spans="6:13" ht="12.75" hidden="1">
      <c r="F1438" s="55"/>
      <c r="G1438" s="55"/>
      <c r="M1438" s="2"/>
    </row>
    <row r="1439" spans="6:13" ht="12.75" hidden="1">
      <c r="F1439" s="55"/>
      <c r="G1439" s="55"/>
      <c r="M1439" s="2"/>
    </row>
    <row r="1440" spans="6:13" ht="12.75" hidden="1">
      <c r="F1440" s="55"/>
      <c r="G1440" s="55"/>
      <c r="M1440" s="2"/>
    </row>
    <row r="1441" spans="6:13" ht="12.75" hidden="1">
      <c r="F1441" s="55"/>
      <c r="G1441" s="55"/>
      <c r="M1441" s="2"/>
    </row>
    <row r="1442" spans="6:13" ht="12.75" hidden="1">
      <c r="F1442" s="55"/>
      <c r="G1442" s="55"/>
      <c r="M1442" s="2"/>
    </row>
    <row r="1443" spans="6:13" ht="12.75" hidden="1">
      <c r="F1443" s="55"/>
      <c r="G1443" s="55"/>
      <c r="M1443" s="2"/>
    </row>
    <row r="1444" spans="6:13" ht="12.75" hidden="1">
      <c r="F1444" s="55"/>
      <c r="G1444" s="55"/>
      <c r="M1444" s="2"/>
    </row>
    <row r="1445" spans="6:13" ht="12.75" hidden="1">
      <c r="F1445" s="55"/>
      <c r="G1445" s="55"/>
      <c r="M1445" s="2"/>
    </row>
    <row r="1446" spans="6:13" ht="12.75" hidden="1">
      <c r="F1446" s="55"/>
      <c r="G1446" s="55"/>
      <c r="M1446" s="2"/>
    </row>
    <row r="1447" spans="6:13" ht="12.75" hidden="1">
      <c r="F1447" s="55"/>
      <c r="G1447" s="55"/>
      <c r="M1447" s="2"/>
    </row>
    <row r="1448" spans="6:13" ht="12.75" hidden="1">
      <c r="F1448" s="55"/>
      <c r="G1448" s="55"/>
      <c r="M1448" s="2"/>
    </row>
    <row r="1449" spans="6:13" ht="12.75" hidden="1">
      <c r="F1449" s="55"/>
      <c r="G1449" s="55"/>
      <c r="M1449" s="2"/>
    </row>
    <row r="1450" spans="6:13" ht="12.75" hidden="1">
      <c r="F1450" s="55"/>
      <c r="G1450" s="55"/>
      <c r="M1450" s="2"/>
    </row>
    <row r="1451" spans="6:13" ht="12.75" hidden="1">
      <c r="F1451" s="55"/>
      <c r="G1451" s="55"/>
      <c r="M1451" s="2"/>
    </row>
    <row r="1452" spans="6:13" ht="12.75" hidden="1">
      <c r="F1452" s="55"/>
      <c r="G1452" s="55"/>
      <c r="M1452" s="2"/>
    </row>
    <row r="1453" spans="6:13" ht="12.75" hidden="1">
      <c r="F1453" s="55"/>
      <c r="G1453" s="55"/>
      <c r="M1453" s="2"/>
    </row>
    <row r="1454" spans="6:13" ht="12.75" hidden="1">
      <c r="F1454" s="55"/>
      <c r="G1454" s="55"/>
      <c r="M1454" s="2"/>
    </row>
    <row r="1455" spans="6:13" ht="12.75" hidden="1">
      <c r="F1455" s="55"/>
      <c r="G1455" s="55"/>
      <c r="M1455" s="2"/>
    </row>
    <row r="1456" spans="6:13" ht="12.75" hidden="1">
      <c r="F1456" s="55"/>
      <c r="G1456" s="55"/>
      <c r="M1456" s="2"/>
    </row>
    <row r="1457" spans="6:13" ht="12.75" hidden="1">
      <c r="F1457" s="55"/>
      <c r="G1457" s="55"/>
      <c r="M1457" s="2"/>
    </row>
    <row r="1458" spans="6:13" ht="12.75" hidden="1">
      <c r="F1458" s="55"/>
      <c r="G1458" s="55"/>
      <c r="M1458" s="2"/>
    </row>
    <row r="1459" spans="6:13" ht="12.75" hidden="1">
      <c r="F1459" s="55"/>
      <c r="G1459" s="55"/>
      <c r="M1459" s="2"/>
    </row>
    <row r="1460" spans="6:13" ht="12.75" hidden="1">
      <c r="F1460" s="55"/>
      <c r="G1460" s="55"/>
      <c r="M1460" s="2"/>
    </row>
    <row r="1461" spans="6:13" ht="12.75" hidden="1">
      <c r="F1461" s="55"/>
      <c r="G1461" s="55"/>
      <c r="M1461" s="2"/>
    </row>
    <row r="1462" spans="6:13" ht="12.75" hidden="1">
      <c r="F1462" s="55"/>
      <c r="G1462" s="55"/>
      <c r="M1462" s="2"/>
    </row>
    <row r="1463" spans="6:13" ht="12.75" hidden="1">
      <c r="F1463" s="55"/>
      <c r="G1463" s="55"/>
      <c r="M1463" s="2"/>
    </row>
    <row r="1464" spans="6:13" ht="12.75" hidden="1">
      <c r="F1464" s="55"/>
      <c r="G1464" s="55"/>
      <c r="M1464" s="2"/>
    </row>
    <row r="1465" spans="6:13" ht="12.75" hidden="1">
      <c r="F1465" s="55"/>
      <c r="G1465" s="55"/>
      <c r="M1465" s="2"/>
    </row>
    <row r="1466" spans="6:13" ht="12.75" hidden="1">
      <c r="F1466" s="55"/>
      <c r="G1466" s="55"/>
      <c r="M1466" s="2"/>
    </row>
    <row r="1467" spans="6:13" ht="12.75" hidden="1">
      <c r="F1467" s="55"/>
      <c r="G1467" s="55"/>
      <c r="M1467" s="2"/>
    </row>
    <row r="1468" spans="6:13" ht="12.75" hidden="1">
      <c r="F1468" s="55"/>
      <c r="G1468" s="55"/>
      <c r="M1468" s="2"/>
    </row>
    <row r="1469" spans="6:13" ht="12.75" hidden="1">
      <c r="F1469" s="55"/>
      <c r="G1469" s="55"/>
      <c r="M1469" s="2"/>
    </row>
    <row r="1470" spans="6:13" ht="12.75" hidden="1">
      <c r="F1470" s="55"/>
      <c r="G1470" s="55"/>
      <c r="M1470" s="2"/>
    </row>
    <row r="1471" spans="6:13" ht="12.75" hidden="1">
      <c r="F1471" s="55"/>
      <c r="G1471" s="55"/>
      <c r="M1471" s="2"/>
    </row>
    <row r="1472" spans="6:13" ht="12.75" hidden="1">
      <c r="F1472" s="55"/>
      <c r="G1472" s="55"/>
      <c r="M1472" s="2"/>
    </row>
    <row r="1473" spans="6:13" ht="12.75" hidden="1">
      <c r="F1473" s="55"/>
      <c r="G1473" s="55"/>
      <c r="M1473" s="2"/>
    </row>
    <row r="1474" spans="6:13" ht="12.75" hidden="1">
      <c r="F1474" s="55"/>
      <c r="G1474" s="55"/>
      <c r="M1474" s="2"/>
    </row>
    <row r="1475" spans="6:13" ht="12.75" hidden="1">
      <c r="F1475" s="55"/>
      <c r="G1475" s="55"/>
      <c r="M1475" s="2"/>
    </row>
    <row r="1476" spans="6:13" ht="12.75">
      <c r="F1476" s="55"/>
      <c r="G1476" s="55"/>
      <c r="M1476" s="2"/>
    </row>
    <row r="1477" spans="6:13" ht="12.75">
      <c r="F1477" s="55"/>
      <c r="G1477" s="55"/>
      <c r="M1477" s="2"/>
    </row>
    <row r="1478" spans="1:256" s="309" customFormat="1" ht="12.75">
      <c r="A1478" s="305"/>
      <c r="B1478" s="306">
        <v>-1239869</v>
      </c>
      <c r="C1478" s="305" t="s">
        <v>1093</v>
      </c>
      <c r="D1478" s="305" t="s">
        <v>1094</v>
      </c>
      <c r="E1478" s="305"/>
      <c r="F1478" s="307"/>
      <c r="G1478" s="307"/>
      <c r="H1478" s="306">
        <v>1239869</v>
      </c>
      <c r="I1478" s="308">
        <v>-2479.738</v>
      </c>
      <c r="K1478" s="310"/>
      <c r="L1478" s="311"/>
      <c r="M1478" s="2">
        <v>500</v>
      </c>
      <c r="N1478" s="311"/>
      <c r="O1478" s="311"/>
      <c r="P1478" s="311"/>
      <c r="Q1478" s="311"/>
      <c r="R1478" s="311"/>
      <c r="S1478" s="311"/>
      <c r="T1478" s="311"/>
      <c r="U1478" s="311"/>
      <c r="V1478" s="311"/>
      <c r="W1478" s="311"/>
      <c r="X1478" s="311"/>
      <c r="Y1478" s="311"/>
      <c r="Z1478" s="311"/>
      <c r="AA1478" s="311"/>
      <c r="AB1478" s="311"/>
      <c r="AC1478" s="311"/>
      <c r="AD1478" s="311"/>
      <c r="AE1478" s="311"/>
      <c r="AF1478" s="311"/>
      <c r="AG1478" s="311"/>
      <c r="AH1478" s="311"/>
      <c r="AI1478" s="311"/>
      <c r="AJ1478" s="311"/>
      <c r="AK1478" s="311"/>
      <c r="AL1478" s="311"/>
      <c r="AM1478" s="311"/>
      <c r="AN1478" s="311"/>
      <c r="AO1478" s="311"/>
      <c r="AP1478" s="311"/>
      <c r="AQ1478" s="311"/>
      <c r="AR1478" s="311"/>
      <c r="AS1478" s="311"/>
      <c r="AT1478" s="311"/>
      <c r="AU1478" s="311"/>
      <c r="AV1478" s="311"/>
      <c r="AW1478" s="311"/>
      <c r="AX1478" s="311"/>
      <c r="AY1478" s="311"/>
      <c r="AZ1478" s="311"/>
      <c r="BA1478" s="311"/>
      <c r="BB1478" s="311"/>
      <c r="BC1478" s="311"/>
      <c r="BD1478" s="311"/>
      <c r="BE1478" s="311"/>
      <c r="BF1478" s="311"/>
      <c r="BG1478" s="311"/>
      <c r="BH1478" s="311"/>
      <c r="BI1478" s="311"/>
      <c r="BJ1478" s="311"/>
      <c r="BK1478" s="311"/>
      <c r="BL1478" s="311"/>
      <c r="BM1478" s="311"/>
      <c r="BN1478" s="311"/>
      <c r="BO1478" s="311"/>
      <c r="BP1478" s="311"/>
      <c r="BQ1478" s="311"/>
      <c r="BR1478" s="311"/>
      <c r="BS1478" s="311"/>
      <c r="BT1478" s="311"/>
      <c r="BU1478" s="311"/>
      <c r="BV1478" s="311"/>
      <c r="BW1478" s="311"/>
      <c r="BX1478" s="311"/>
      <c r="BY1478" s="311"/>
      <c r="BZ1478" s="311"/>
      <c r="CA1478" s="311"/>
      <c r="CB1478" s="311"/>
      <c r="CC1478" s="311"/>
      <c r="CD1478" s="311"/>
      <c r="CE1478" s="311"/>
      <c r="CF1478" s="311"/>
      <c r="CG1478" s="311"/>
      <c r="CH1478" s="311"/>
      <c r="CI1478" s="311"/>
      <c r="CJ1478" s="311"/>
      <c r="CK1478" s="311"/>
      <c r="CL1478" s="311"/>
      <c r="CM1478" s="311"/>
      <c r="CN1478" s="311"/>
      <c r="CO1478" s="311"/>
      <c r="CP1478" s="311"/>
      <c r="CQ1478" s="311"/>
      <c r="CR1478" s="311"/>
      <c r="CS1478" s="311"/>
      <c r="CT1478" s="311"/>
      <c r="CU1478" s="311"/>
      <c r="CV1478" s="311"/>
      <c r="CW1478" s="311"/>
      <c r="CX1478" s="311"/>
      <c r="CY1478" s="311"/>
      <c r="CZ1478" s="311"/>
      <c r="DA1478" s="311"/>
      <c r="DB1478" s="311"/>
      <c r="DC1478" s="311"/>
      <c r="DD1478" s="311"/>
      <c r="DE1478" s="311"/>
      <c r="DF1478" s="311"/>
      <c r="DG1478" s="311"/>
      <c r="DH1478" s="311"/>
      <c r="DI1478" s="311"/>
      <c r="DJ1478" s="311"/>
      <c r="DK1478" s="311"/>
      <c r="DL1478" s="311"/>
      <c r="DM1478" s="311"/>
      <c r="DN1478" s="311"/>
      <c r="DO1478" s="311"/>
      <c r="DP1478" s="311"/>
      <c r="DQ1478" s="311"/>
      <c r="DR1478" s="311"/>
      <c r="DS1478" s="311"/>
      <c r="DT1478" s="311"/>
      <c r="DU1478" s="311"/>
      <c r="DV1478" s="311"/>
      <c r="DW1478" s="311"/>
      <c r="DX1478" s="311"/>
      <c r="DY1478" s="311"/>
      <c r="DZ1478" s="311"/>
      <c r="EA1478" s="311"/>
      <c r="EB1478" s="311"/>
      <c r="EC1478" s="311"/>
      <c r="ED1478" s="311"/>
      <c r="EE1478" s="311"/>
      <c r="EF1478" s="311"/>
      <c r="EG1478" s="311"/>
      <c r="EH1478" s="311"/>
      <c r="EI1478" s="311"/>
      <c r="EJ1478" s="311"/>
      <c r="EK1478" s="311"/>
      <c r="EL1478" s="311"/>
      <c r="EM1478" s="311"/>
      <c r="EN1478" s="311"/>
      <c r="EO1478" s="311"/>
      <c r="EP1478" s="311"/>
      <c r="EQ1478" s="311"/>
      <c r="ER1478" s="311"/>
      <c r="ES1478" s="311"/>
      <c r="ET1478" s="311"/>
      <c r="EU1478" s="311"/>
      <c r="EV1478" s="311"/>
      <c r="EW1478" s="311"/>
      <c r="EX1478" s="311"/>
      <c r="EY1478" s="311"/>
      <c r="EZ1478" s="311"/>
      <c r="FA1478" s="311"/>
      <c r="FB1478" s="311"/>
      <c r="FC1478" s="311"/>
      <c r="FD1478" s="311"/>
      <c r="FE1478" s="311"/>
      <c r="FF1478" s="311"/>
      <c r="FG1478" s="311"/>
      <c r="FH1478" s="311"/>
      <c r="FI1478" s="311"/>
      <c r="FJ1478" s="311"/>
      <c r="FK1478" s="311"/>
      <c r="FL1478" s="311"/>
      <c r="FM1478" s="311"/>
      <c r="FN1478" s="311"/>
      <c r="FO1478" s="311"/>
      <c r="FP1478" s="311"/>
      <c r="FQ1478" s="311"/>
      <c r="FR1478" s="311"/>
      <c r="FS1478" s="311"/>
      <c r="FT1478" s="311"/>
      <c r="FU1478" s="311"/>
      <c r="FV1478" s="311"/>
      <c r="FW1478" s="311"/>
      <c r="FX1478" s="311"/>
      <c r="FY1478" s="311"/>
      <c r="FZ1478" s="311"/>
      <c r="GA1478" s="311"/>
      <c r="GB1478" s="311"/>
      <c r="GC1478" s="311"/>
      <c r="GD1478" s="311"/>
      <c r="GE1478" s="311"/>
      <c r="GF1478" s="311"/>
      <c r="GG1478" s="311"/>
      <c r="GH1478" s="311"/>
      <c r="GI1478" s="311"/>
      <c r="GJ1478" s="311"/>
      <c r="GK1478" s="311"/>
      <c r="GL1478" s="311"/>
      <c r="GM1478" s="311"/>
      <c r="GN1478" s="311"/>
      <c r="GO1478" s="311"/>
      <c r="GP1478" s="311"/>
      <c r="GQ1478" s="311"/>
      <c r="GR1478" s="311"/>
      <c r="GS1478" s="311"/>
      <c r="GT1478" s="311"/>
      <c r="GU1478" s="311"/>
      <c r="GV1478" s="311"/>
      <c r="GW1478" s="311"/>
      <c r="GX1478" s="311"/>
      <c r="GY1478" s="311"/>
      <c r="GZ1478" s="311"/>
      <c r="HA1478" s="311"/>
      <c r="HB1478" s="311"/>
      <c r="HC1478" s="311"/>
      <c r="HD1478" s="311"/>
      <c r="HE1478" s="311"/>
      <c r="HF1478" s="311"/>
      <c r="HG1478" s="311"/>
      <c r="HH1478" s="311"/>
      <c r="HI1478" s="311"/>
      <c r="HJ1478" s="311"/>
      <c r="HK1478" s="311"/>
      <c r="HL1478" s="311"/>
      <c r="HM1478" s="311"/>
      <c r="HN1478" s="311"/>
      <c r="HO1478" s="311"/>
      <c r="HP1478" s="311"/>
      <c r="HQ1478" s="311"/>
      <c r="HR1478" s="311"/>
      <c r="HS1478" s="311"/>
      <c r="HT1478" s="311"/>
      <c r="HU1478" s="311"/>
      <c r="HV1478" s="311"/>
      <c r="HW1478" s="311"/>
      <c r="HX1478" s="311"/>
      <c r="HY1478" s="311"/>
      <c r="HZ1478" s="311"/>
      <c r="IA1478" s="311"/>
      <c r="IB1478" s="311"/>
      <c r="IC1478" s="311"/>
      <c r="ID1478" s="311"/>
      <c r="IE1478" s="311"/>
      <c r="IF1478" s="311"/>
      <c r="IG1478" s="311"/>
      <c r="IH1478" s="311"/>
      <c r="II1478" s="311"/>
      <c r="IJ1478" s="311"/>
      <c r="IK1478" s="311"/>
      <c r="IL1478" s="311"/>
      <c r="IM1478" s="311"/>
      <c r="IN1478" s="311"/>
      <c r="IO1478" s="311"/>
      <c r="IP1478" s="311"/>
      <c r="IQ1478" s="311"/>
      <c r="IR1478" s="311"/>
      <c r="IS1478" s="311"/>
      <c r="IT1478" s="311"/>
      <c r="IU1478" s="311"/>
      <c r="IV1478" s="311"/>
    </row>
    <row r="1479" spans="1:256" s="309" customFormat="1" ht="12.75">
      <c r="A1479" s="305"/>
      <c r="B1479" s="306">
        <v>-2885250</v>
      </c>
      <c r="C1479" s="305" t="s">
        <v>1093</v>
      </c>
      <c r="D1479" s="305" t="s">
        <v>1095</v>
      </c>
      <c r="E1479" s="305"/>
      <c r="F1479" s="307"/>
      <c r="G1479" s="307"/>
      <c r="H1479" s="306">
        <v>4125119</v>
      </c>
      <c r="I1479" s="308">
        <v>-5888.265306122449</v>
      </c>
      <c r="K1479" s="310"/>
      <c r="L1479" s="311"/>
      <c r="M1479" s="2">
        <v>490</v>
      </c>
      <c r="N1479" s="311"/>
      <c r="O1479" s="311"/>
      <c r="P1479" s="311"/>
      <c r="Q1479" s="311"/>
      <c r="R1479" s="311"/>
      <c r="S1479" s="311"/>
      <c r="T1479" s="311"/>
      <c r="U1479" s="311"/>
      <c r="V1479" s="311"/>
      <c r="W1479" s="311"/>
      <c r="X1479" s="311"/>
      <c r="Y1479" s="311"/>
      <c r="Z1479" s="311"/>
      <c r="AA1479" s="311"/>
      <c r="AB1479" s="311"/>
      <c r="AC1479" s="311"/>
      <c r="AD1479" s="311"/>
      <c r="AE1479" s="311"/>
      <c r="AF1479" s="311"/>
      <c r="AG1479" s="311"/>
      <c r="AH1479" s="311"/>
      <c r="AI1479" s="311"/>
      <c r="AJ1479" s="311"/>
      <c r="AK1479" s="311"/>
      <c r="AL1479" s="311"/>
      <c r="AM1479" s="311"/>
      <c r="AN1479" s="311"/>
      <c r="AO1479" s="311"/>
      <c r="AP1479" s="311"/>
      <c r="AQ1479" s="311"/>
      <c r="AR1479" s="311"/>
      <c r="AS1479" s="311"/>
      <c r="AT1479" s="311"/>
      <c r="AU1479" s="311"/>
      <c r="AV1479" s="311"/>
      <c r="AW1479" s="311"/>
      <c r="AX1479" s="311"/>
      <c r="AY1479" s="311"/>
      <c r="AZ1479" s="311"/>
      <c r="BA1479" s="311"/>
      <c r="BB1479" s="311"/>
      <c r="BC1479" s="311"/>
      <c r="BD1479" s="311"/>
      <c r="BE1479" s="311"/>
      <c r="BF1479" s="311"/>
      <c r="BG1479" s="311"/>
      <c r="BH1479" s="311"/>
      <c r="BI1479" s="311"/>
      <c r="BJ1479" s="311"/>
      <c r="BK1479" s="311"/>
      <c r="BL1479" s="311"/>
      <c r="BM1479" s="311"/>
      <c r="BN1479" s="311"/>
      <c r="BO1479" s="311"/>
      <c r="BP1479" s="311"/>
      <c r="BQ1479" s="311"/>
      <c r="BR1479" s="311"/>
      <c r="BS1479" s="311"/>
      <c r="BT1479" s="311"/>
      <c r="BU1479" s="311"/>
      <c r="BV1479" s="311"/>
      <c r="BW1479" s="311"/>
      <c r="BX1479" s="311"/>
      <c r="BY1479" s="311"/>
      <c r="BZ1479" s="311"/>
      <c r="CA1479" s="311"/>
      <c r="CB1479" s="311"/>
      <c r="CC1479" s="311"/>
      <c r="CD1479" s="311"/>
      <c r="CE1479" s="311"/>
      <c r="CF1479" s="311"/>
      <c r="CG1479" s="311"/>
      <c r="CH1479" s="311"/>
      <c r="CI1479" s="311"/>
      <c r="CJ1479" s="311"/>
      <c r="CK1479" s="311"/>
      <c r="CL1479" s="311"/>
      <c r="CM1479" s="311"/>
      <c r="CN1479" s="311"/>
      <c r="CO1479" s="311"/>
      <c r="CP1479" s="311"/>
      <c r="CQ1479" s="311"/>
      <c r="CR1479" s="311"/>
      <c r="CS1479" s="311"/>
      <c r="CT1479" s="311"/>
      <c r="CU1479" s="311"/>
      <c r="CV1479" s="311"/>
      <c r="CW1479" s="311"/>
      <c r="CX1479" s="311"/>
      <c r="CY1479" s="311"/>
      <c r="CZ1479" s="311"/>
      <c r="DA1479" s="311"/>
      <c r="DB1479" s="311"/>
      <c r="DC1479" s="311"/>
      <c r="DD1479" s="311"/>
      <c r="DE1479" s="311"/>
      <c r="DF1479" s="311"/>
      <c r="DG1479" s="311"/>
      <c r="DH1479" s="311"/>
      <c r="DI1479" s="311"/>
      <c r="DJ1479" s="311"/>
      <c r="DK1479" s="311"/>
      <c r="DL1479" s="311"/>
      <c r="DM1479" s="311"/>
      <c r="DN1479" s="311"/>
      <c r="DO1479" s="311"/>
      <c r="DP1479" s="311"/>
      <c r="DQ1479" s="311"/>
      <c r="DR1479" s="311"/>
      <c r="DS1479" s="311"/>
      <c r="DT1479" s="311"/>
      <c r="DU1479" s="311"/>
      <c r="DV1479" s="311"/>
      <c r="DW1479" s="311"/>
      <c r="DX1479" s="311"/>
      <c r="DY1479" s="311"/>
      <c r="DZ1479" s="311"/>
      <c r="EA1479" s="311"/>
      <c r="EB1479" s="311"/>
      <c r="EC1479" s="311"/>
      <c r="ED1479" s="311"/>
      <c r="EE1479" s="311"/>
      <c r="EF1479" s="311"/>
      <c r="EG1479" s="311"/>
      <c r="EH1479" s="311"/>
      <c r="EI1479" s="311"/>
      <c r="EJ1479" s="311"/>
      <c r="EK1479" s="311"/>
      <c r="EL1479" s="311"/>
      <c r="EM1479" s="311"/>
      <c r="EN1479" s="311"/>
      <c r="EO1479" s="311"/>
      <c r="EP1479" s="311"/>
      <c r="EQ1479" s="311"/>
      <c r="ER1479" s="311"/>
      <c r="ES1479" s="311"/>
      <c r="ET1479" s="311"/>
      <c r="EU1479" s="311"/>
      <c r="EV1479" s="311"/>
      <c r="EW1479" s="311"/>
      <c r="EX1479" s="311"/>
      <c r="EY1479" s="311"/>
      <c r="EZ1479" s="311"/>
      <c r="FA1479" s="311"/>
      <c r="FB1479" s="311"/>
      <c r="FC1479" s="311"/>
      <c r="FD1479" s="311"/>
      <c r="FE1479" s="311"/>
      <c r="FF1479" s="311"/>
      <c r="FG1479" s="311"/>
      <c r="FH1479" s="311"/>
      <c r="FI1479" s="311"/>
      <c r="FJ1479" s="311"/>
      <c r="FK1479" s="311"/>
      <c r="FL1479" s="311"/>
      <c r="FM1479" s="311"/>
      <c r="FN1479" s="311"/>
      <c r="FO1479" s="311"/>
      <c r="FP1479" s="311"/>
      <c r="FQ1479" s="311"/>
      <c r="FR1479" s="311"/>
      <c r="FS1479" s="311"/>
      <c r="FT1479" s="311"/>
      <c r="FU1479" s="311"/>
      <c r="FV1479" s="311"/>
      <c r="FW1479" s="311"/>
      <c r="FX1479" s="311"/>
      <c r="FY1479" s="311"/>
      <c r="FZ1479" s="311"/>
      <c r="GA1479" s="311"/>
      <c r="GB1479" s="311"/>
      <c r="GC1479" s="311"/>
      <c r="GD1479" s="311"/>
      <c r="GE1479" s="311"/>
      <c r="GF1479" s="311"/>
      <c r="GG1479" s="311"/>
      <c r="GH1479" s="311"/>
      <c r="GI1479" s="311"/>
      <c r="GJ1479" s="311"/>
      <c r="GK1479" s="311"/>
      <c r="GL1479" s="311"/>
      <c r="GM1479" s="311"/>
      <c r="GN1479" s="311"/>
      <c r="GO1479" s="311"/>
      <c r="GP1479" s="311"/>
      <c r="GQ1479" s="311"/>
      <c r="GR1479" s="311"/>
      <c r="GS1479" s="311"/>
      <c r="GT1479" s="311"/>
      <c r="GU1479" s="311"/>
      <c r="GV1479" s="311"/>
      <c r="GW1479" s="311"/>
      <c r="GX1479" s="311"/>
      <c r="GY1479" s="311"/>
      <c r="GZ1479" s="311"/>
      <c r="HA1479" s="311"/>
      <c r="HB1479" s="311"/>
      <c r="HC1479" s="311"/>
      <c r="HD1479" s="311"/>
      <c r="HE1479" s="311"/>
      <c r="HF1479" s="311"/>
      <c r="HG1479" s="311"/>
      <c r="HH1479" s="311"/>
      <c r="HI1479" s="311"/>
      <c r="HJ1479" s="311"/>
      <c r="HK1479" s="311"/>
      <c r="HL1479" s="311"/>
      <c r="HM1479" s="311"/>
      <c r="HN1479" s="311"/>
      <c r="HO1479" s="311"/>
      <c r="HP1479" s="311"/>
      <c r="HQ1479" s="311"/>
      <c r="HR1479" s="311"/>
      <c r="HS1479" s="311"/>
      <c r="HT1479" s="311"/>
      <c r="HU1479" s="311"/>
      <c r="HV1479" s="311"/>
      <c r="HW1479" s="311"/>
      <c r="HX1479" s="311"/>
      <c r="HY1479" s="311"/>
      <c r="HZ1479" s="311"/>
      <c r="IA1479" s="311"/>
      <c r="IB1479" s="311"/>
      <c r="IC1479" s="311"/>
      <c r="ID1479" s="311"/>
      <c r="IE1479" s="311"/>
      <c r="IF1479" s="311"/>
      <c r="IG1479" s="311"/>
      <c r="IH1479" s="311"/>
      <c r="II1479" s="311"/>
      <c r="IJ1479" s="311"/>
      <c r="IK1479" s="311"/>
      <c r="IL1479" s="311"/>
      <c r="IM1479" s="311"/>
      <c r="IN1479" s="311"/>
      <c r="IO1479" s="311"/>
      <c r="IP1479" s="311"/>
      <c r="IQ1479" s="311"/>
      <c r="IR1479" s="311"/>
      <c r="IS1479" s="311"/>
      <c r="IT1479" s="311"/>
      <c r="IU1479" s="311"/>
      <c r="IV1479" s="311"/>
    </row>
    <row r="1480" spans="1:256" s="309" customFormat="1" ht="12.75">
      <c r="A1480" s="305"/>
      <c r="B1480" s="306">
        <v>236539</v>
      </c>
      <c r="C1480" s="305" t="s">
        <v>1093</v>
      </c>
      <c r="D1480" s="305" t="s">
        <v>1090</v>
      </c>
      <c r="E1480" s="305"/>
      <c r="F1480" s="307"/>
      <c r="G1480" s="307"/>
      <c r="H1480" s="306">
        <v>3888580</v>
      </c>
      <c r="I1480" s="308">
        <v>482.7326530612245</v>
      </c>
      <c r="K1480" s="310"/>
      <c r="L1480" s="311"/>
      <c r="M1480" s="2">
        <v>490</v>
      </c>
      <c r="N1480" s="311"/>
      <c r="O1480" s="311"/>
      <c r="P1480" s="311"/>
      <c r="Q1480" s="311"/>
      <c r="R1480" s="311"/>
      <c r="S1480" s="311"/>
      <c r="T1480" s="311"/>
      <c r="U1480" s="311"/>
      <c r="V1480" s="311"/>
      <c r="W1480" s="311"/>
      <c r="X1480" s="311"/>
      <c r="Y1480" s="311"/>
      <c r="Z1480" s="311"/>
      <c r="AA1480" s="311"/>
      <c r="AB1480" s="311"/>
      <c r="AC1480" s="311"/>
      <c r="AD1480" s="311"/>
      <c r="AE1480" s="311"/>
      <c r="AF1480" s="311"/>
      <c r="AG1480" s="311"/>
      <c r="AH1480" s="311"/>
      <c r="AI1480" s="311"/>
      <c r="AJ1480" s="311"/>
      <c r="AK1480" s="311"/>
      <c r="AL1480" s="311"/>
      <c r="AM1480" s="311"/>
      <c r="AN1480" s="311"/>
      <c r="AO1480" s="311"/>
      <c r="AP1480" s="311"/>
      <c r="AQ1480" s="311"/>
      <c r="AR1480" s="311"/>
      <c r="AS1480" s="311"/>
      <c r="AT1480" s="311"/>
      <c r="AU1480" s="311"/>
      <c r="AV1480" s="311"/>
      <c r="AW1480" s="311"/>
      <c r="AX1480" s="311"/>
      <c r="AY1480" s="311"/>
      <c r="AZ1480" s="311"/>
      <c r="BA1480" s="311"/>
      <c r="BB1480" s="311"/>
      <c r="BC1480" s="311"/>
      <c r="BD1480" s="311"/>
      <c r="BE1480" s="311"/>
      <c r="BF1480" s="311"/>
      <c r="BG1480" s="311"/>
      <c r="BH1480" s="311"/>
      <c r="BI1480" s="311"/>
      <c r="BJ1480" s="311"/>
      <c r="BK1480" s="311"/>
      <c r="BL1480" s="311"/>
      <c r="BM1480" s="311"/>
      <c r="BN1480" s="311"/>
      <c r="BO1480" s="311"/>
      <c r="BP1480" s="311"/>
      <c r="BQ1480" s="311"/>
      <c r="BR1480" s="311"/>
      <c r="BS1480" s="311"/>
      <c r="BT1480" s="311"/>
      <c r="BU1480" s="311"/>
      <c r="BV1480" s="311"/>
      <c r="BW1480" s="311"/>
      <c r="BX1480" s="311"/>
      <c r="BY1480" s="311"/>
      <c r="BZ1480" s="311"/>
      <c r="CA1480" s="311"/>
      <c r="CB1480" s="311"/>
      <c r="CC1480" s="311"/>
      <c r="CD1480" s="311"/>
      <c r="CE1480" s="311"/>
      <c r="CF1480" s="311"/>
      <c r="CG1480" s="311"/>
      <c r="CH1480" s="311"/>
      <c r="CI1480" s="311"/>
      <c r="CJ1480" s="311"/>
      <c r="CK1480" s="311"/>
      <c r="CL1480" s="311"/>
      <c r="CM1480" s="311"/>
      <c r="CN1480" s="311"/>
      <c r="CO1480" s="311"/>
      <c r="CP1480" s="311"/>
      <c r="CQ1480" s="311"/>
      <c r="CR1480" s="311"/>
      <c r="CS1480" s="311"/>
      <c r="CT1480" s="311"/>
      <c r="CU1480" s="311"/>
      <c r="CV1480" s="311"/>
      <c r="CW1480" s="311"/>
      <c r="CX1480" s="311"/>
      <c r="CY1480" s="311"/>
      <c r="CZ1480" s="311"/>
      <c r="DA1480" s="311"/>
      <c r="DB1480" s="311"/>
      <c r="DC1480" s="311"/>
      <c r="DD1480" s="311"/>
      <c r="DE1480" s="311"/>
      <c r="DF1480" s="311"/>
      <c r="DG1480" s="311"/>
      <c r="DH1480" s="311"/>
      <c r="DI1480" s="311"/>
      <c r="DJ1480" s="311"/>
      <c r="DK1480" s="311"/>
      <c r="DL1480" s="311"/>
      <c r="DM1480" s="311"/>
      <c r="DN1480" s="311"/>
      <c r="DO1480" s="311"/>
      <c r="DP1480" s="311"/>
      <c r="DQ1480" s="311"/>
      <c r="DR1480" s="311"/>
      <c r="DS1480" s="311"/>
      <c r="DT1480" s="311"/>
      <c r="DU1480" s="311"/>
      <c r="DV1480" s="311"/>
      <c r="DW1480" s="311"/>
      <c r="DX1480" s="311"/>
      <c r="DY1480" s="311"/>
      <c r="DZ1480" s="311"/>
      <c r="EA1480" s="311"/>
      <c r="EB1480" s="311"/>
      <c r="EC1480" s="311"/>
      <c r="ED1480" s="311"/>
      <c r="EE1480" s="311"/>
      <c r="EF1480" s="311"/>
      <c r="EG1480" s="311"/>
      <c r="EH1480" s="311"/>
      <c r="EI1480" s="311"/>
      <c r="EJ1480" s="311"/>
      <c r="EK1480" s="311"/>
      <c r="EL1480" s="311"/>
      <c r="EM1480" s="311"/>
      <c r="EN1480" s="311"/>
      <c r="EO1480" s="311"/>
      <c r="EP1480" s="311"/>
      <c r="EQ1480" s="311"/>
      <c r="ER1480" s="311"/>
      <c r="ES1480" s="311"/>
      <c r="ET1480" s="311"/>
      <c r="EU1480" s="311"/>
      <c r="EV1480" s="311"/>
      <c r="EW1480" s="311"/>
      <c r="EX1480" s="311"/>
      <c r="EY1480" s="311"/>
      <c r="EZ1480" s="311"/>
      <c r="FA1480" s="311"/>
      <c r="FB1480" s="311"/>
      <c r="FC1480" s="311"/>
      <c r="FD1480" s="311"/>
      <c r="FE1480" s="311"/>
      <c r="FF1480" s="311"/>
      <c r="FG1480" s="311"/>
      <c r="FH1480" s="311"/>
      <c r="FI1480" s="311"/>
      <c r="FJ1480" s="311"/>
      <c r="FK1480" s="311"/>
      <c r="FL1480" s="311"/>
      <c r="FM1480" s="311"/>
      <c r="FN1480" s="311"/>
      <c r="FO1480" s="311"/>
      <c r="FP1480" s="311"/>
      <c r="FQ1480" s="311"/>
      <c r="FR1480" s="311"/>
      <c r="FS1480" s="311"/>
      <c r="FT1480" s="311"/>
      <c r="FU1480" s="311"/>
      <c r="FV1480" s="311"/>
      <c r="FW1480" s="311"/>
      <c r="FX1480" s="311"/>
      <c r="FY1480" s="311"/>
      <c r="FZ1480" s="311"/>
      <c r="GA1480" s="311"/>
      <c r="GB1480" s="311"/>
      <c r="GC1480" s="311"/>
      <c r="GD1480" s="311"/>
      <c r="GE1480" s="311"/>
      <c r="GF1480" s="311"/>
      <c r="GG1480" s="311"/>
      <c r="GH1480" s="311"/>
      <c r="GI1480" s="311"/>
      <c r="GJ1480" s="311"/>
      <c r="GK1480" s="311"/>
      <c r="GL1480" s="311"/>
      <c r="GM1480" s="311"/>
      <c r="GN1480" s="311"/>
      <c r="GO1480" s="311"/>
      <c r="GP1480" s="311"/>
      <c r="GQ1480" s="311"/>
      <c r="GR1480" s="311"/>
      <c r="GS1480" s="311"/>
      <c r="GT1480" s="311"/>
      <c r="GU1480" s="311"/>
      <c r="GV1480" s="311"/>
      <c r="GW1480" s="311"/>
      <c r="GX1480" s="311"/>
      <c r="GY1480" s="311"/>
      <c r="GZ1480" s="311"/>
      <c r="HA1480" s="311"/>
      <c r="HB1480" s="311"/>
      <c r="HC1480" s="311"/>
      <c r="HD1480" s="311"/>
      <c r="HE1480" s="311"/>
      <c r="HF1480" s="311"/>
      <c r="HG1480" s="311"/>
      <c r="HH1480" s="311"/>
      <c r="HI1480" s="311"/>
      <c r="HJ1480" s="311"/>
      <c r="HK1480" s="311"/>
      <c r="HL1480" s="311"/>
      <c r="HM1480" s="311"/>
      <c r="HN1480" s="311"/>
      <c r="HO1480" s="311"/>
      <c r="HP1480" s="311"/>
      <c r="HQ1480" s="311"/>
      <c r="HR1480" s="311"/>
      <c r="HS1480" s="311"/>
      <c r="HT1480" s="311"/>
      <c r="HU1480" s="311"/>
      <c r="HV1480" s="311"/>
      <c r="HW1480" s="311"/>
      <c r="HX1480" s="311"/>
      <c r="HY1480" s="311"/>
      <c r="HZ1480" s="311"/>
      <c r="IA1480" s="311"/>
      <c r="IB1480" s="311"/>
      <c r="IC1480" s="311"/>
      <c r="ID1480" s="311"/>
      <c r="IE1480" s="311"/>
      <c r="IF1480" s="311"/>
      <c r="IG1480" s="311"/>
      <c r="IH1480" s="311"/>
      <c r="II1480" s="311"/>
      <c r="IJ1480" s="311"/>
      <c r="IK1480" s="311"/>
      <c r="IL1480" s="311"/>
      <c r="IM1480" s="311"/>
      <c r="IN1480" s="311"/>
      <c r="IO1480" s="311"/>
      <c r="IP1480" s="311"/>
      <c r="IQ1480" s="311"/>
      <c r="IR1480" s="311"/>
      <c r="IS1480" s="311"/>
      <c r="IT1480" s="311"/>
      <c r="IU1480" s="311"/>
      <c r="IV1480" s="311"/>
    </row>
    <row r="1481" spans="1:256" s="309" customFormat="1" ht="12.75">
      <c r="A1481" s="305"/>
      <c r="B1481" s="306">
        <v>978117</v>
      </c>
      <c r="C1481" s="305" t="s">
        <v>1093</v>
      </c>
      <c r="D1481" s="305" t="s">
        <v>1092</v>
      </c>
      <c r="E1481" s="305"/>
      <c r="F1481" s="307"/>
      <c r="G1481" s="307"/>
      <c r="H1481" s="306">
        <v>2910463</v>
      </c>
      <c r="I1481" s="308">
        <v>1988.0426829268292</v>
      </c>
      <c r="K1481" s="310"/>
      <c r="L1481" s="311"/>
      <c r="M1481" s="68">
        <v>492</v>
      </c>
      <c r="N1481" s="311"/>
      <c r="O1481" s="311"/>
      <c r="P1481" s="311"/>
      <c r="Q1481" s="311"/>
      <c r="R1481" s="311"/>
      <c r="S1481" s="311"/>
      <c r="T1481" s="311"/>
      <c r="U1481" s="311"/>
      <c r="V1481" s="311"/>
      <c r="W1481" s="311"/>
      <c r="X1481" s="311"/>
      <c r="Y1481" s="311"/>
      <c r="Z1481" s="311"/>
      <c r="AA1481" s="311"/>
      <c r="AB1481" s="311"/>
      <c r="AC1481" s="311"/>
      <c r="AD1481" s="311"/>
      <c r="AE1481" s="311"/>
      <c r="AF1481" s="311"/>
      <c r="AG1481" s="311"/>
      <c r="AH1481" s="311"/>
      <c r="AI1481" s="311"/>
      <c r="AJ1481" s="311"/>
      <c r="AK1481" s="311"/>
      <c r="AL1481" s="311"/>
      <c r="AM1481" s="311"/>
      <c r="AN1481" s="311"/>
      <c r="AO1481" s="311"/>
      <c r="AP1481" s="311"/>
      <c r="AQ1481" s="311"/>
      <c r="AR1481" s="311"/>
      <c r="AS1481" s="311"/>
      <c r="AT1481" s="311"/>
      <c r="AU1481" s="311"/>
      <c r="AV1481" s="311"/>
      <c r="AW1481" s="311"/>
      <c r="AX1481" s="311"/>
      <c r="AY1481" s="311"/>
      <c r="AZ1481" s="311"/>
      <c r="BA1481" s="311"/>
      <c r="BB1481" s="311"/>
      <c r="BC1481" s="311"/>
      <c r="BD1481" s="311"/>
      <c r="BE1481" s="311"/>
      <c r="BF1481" s="311"/>
      <c r="BG1481" s="311"/>
      <c r="BH1481" s="311"/>
      <c r="BI1481" s="311"/>
      <c r="BJ1481" s="311"/>
      <c r="BK1481" s="311"/>
      <c r="BL1481" s="311"/>
      <c r="BM1481" s="311"/>
      <c r="BN1481" s="311"/>
      <c r="BO1481" s="311"/>
      <c r="BP1481" s="311"/>
      <c r="BQ1481" s="311"/>
      <c r="BR1481" s="311"/>
      <c r="BS1481" s="311"/>
      <c r="BT1481" s="311"/>
      <c r="BU1481" s="311"/>
      <c r="BV1481" s="311"/>
      <c r="BW1481" s="311"/>
      <c r="BX1481" s="311"/>
      <c r="BY1481" s="311"/>
      <c r="BZ1481" s="311"/>
      <c r="CA1481" s="311"/>
      <c r="CB1481" s="311"/>
      <c r="CC1481" s="311"/>
      <c r="CD1481" s="311"/>
      <c r="CE1481" s="311"/>
      <c r="CF1481" s="311"/>
      <c r="CG1481" s="311"/>
      <c r="CH1481" s="311"/>
      <c r="CI1481" s="311"/>
      <c r="CJ1481" s="311"/>
      <c r="CK1481" s="311"/>
      <c r="CL1481" s="311"/>
      <c r="CM1481" s="311"/>
      <c r="CN1481" s="311"/>
      <c r="CO1481" s="311"/>
      <c r="CP1481" s="311"/>
      <c r="CQ1481" s="311"/>
      <c r="CR1481" s="311"/>
      <c r="CS1481" s="311"/>
      <c r="CT1481" s="311"/>
      <c r="CU1481" s="311"/>
      <c r="CV1481" s="311"/>
      <c r="CW1481" s="311"/>
      <c r="CX1481" s="311"/>
      <c r="CY1481" s="311"/>
      <c r="CZ1481" s="311"/>
      <c r="DA1481" s="311"/>
      <c r="DB1481" s="311"/>
      <c r="DC1481" s="311"/>
      <c r="DD1481" s="311"/>
      <c r="DE1481" s="311"/>
      <c r="DF1481" s="311"/>
      <c r="DG1481" s="311"/>
      <c r="DH1481" s="311"/>
      <c r="DI1481" s="311"/>
      <c r="DJ1481" s="311"/>
      <c r="DK1481" s="311"/>
      <c r="DL1481" s="311"/>
      <c r="DM1481" s="311"/>
      <c r="DN1481" s="311"/>
      <c r="DO1481" s="311"/>
      <c r="DP1481" s="311"/>
      <c r="DQ1481" s="311"/>
      <c r="DR1481" s="311"/>
      <c r="DS1481" s="311"/>
      <c r="DT1481" s="311"/>
      <c r="DU1481" s="311"/>
      <c r="DV1481" s="311"/>
      <c r="DW1481" s="311"/>
      <c r="DX1481" s="311"/>
      <c r="DY1481" s="311"/>
      <c r="DZ1481" s="311"/>
      <c r="EA1481" s="311"/>
      <c r="EB1481" s="311"/>
      <c r="EC1481" s="311"/>
      <c r="ED1481" s="311"/>
      <c r="EE1481" s="311"/>
      <c r="EF1481" s="311"/>
      <c r="EG1481" s="311"/>
      <c r="EH1481" s="311"/>
      <c r="EI1481" s="311"/>
      <c r="EJ1481" s="311"/>
      <c r="EK1481" s="311"/>
      <c r="EL1481" s="311"/>
      <c r="EM1481" s="311"/>
      <c r="EN1481" s="311"/>
      <c r="EO1481" s="311"/>
      <c r="EP1481" s="311"/>
      <c r="EQ1481" s="311"/>
      <c r="ER1481" s="311"/>
      <c r="ES1481" s="311"/>
      <c r="ET1481" s="311"/>
      <c r="EU1481" s="311"/>
      <c r="EV1481" s="311"/>
      <c r="EW1481" s="311"/>
      <c r="EX1481" s="311"/>
      <c r="EY1481" s="311"/>
      <c r="EZ1481" s="311"/>
      <c r="FA1481" s="311"/>
      <c r="FB1481" s="311"/>
      <c r="FC1481" s="311"/>
      <c r="FD1481" s="311"/>
      <c r="FE1481" s="311"/>
      <c r="FF1481" s="311"/>
      <c r="FG1481" s="311"/>
      <c r="FH1481" s="311"/>
      <c r="FI1481" s="311"/>
      <c r="FJ1481" s="311"/>
      <c r="FK1481" s="311"/>
      <c r="FL1481" s="311"/>
      <c r="FM1481" s="311"/>
      <c r="FN1481" s="311"/>
      <c r="FO1481" s="311"/>
      <c r="FP1481" s="311"/>
      <c r="FQ1481" s="311"/>
      <c r="FR1481" s="311"/>
      <c r="FS1481" s="311"/>
      <c r="FT1481" s="311"/>
      <c r="FU1481" s="311"/>
      <c r="FV1481" s="311"/>
      <c r="FW1481" s="311"/>
      <c r="FX1481" s="311"/>
      <c r="FY1481" s="311"/>
      <c r="FZ1481" s="311"/>
      <c r="GA1481" s="311"/>
      <c r="GB1481" s="311"/>
      <c r="GC1481" s="311"/>
      <c r="GD1481" s="311"/>
      <c r="GE1481" s="311"/>
      <c r="GF1481" s="311"/>
      <c r="GG1481" s="311"/>
      <c r="GH1481" s="311"/>
      <c r="GI1481" s="311"/>
      <c r="GJ1481" s="311"/>
      <c r="GK1481" s="311"/>
      <c r="GL1481" s="311"/>
      <c r="GM1481" s="311"/>
      <c r="GN1481" s="311"/>
      <c r="GO1481" s="311"/>
      <c r="GP1481" s="311"/>
      <c r="GQ1481" s="311"/>
      <c r="GR1481" s="311"/>
      <c r="GS1481" s="311"/>
      <c r="GT1481" s="311"/>
      <c r="GU1481" s="311"/>
      <c r="GV1481" s="311"/>
      <c r="GW1481" s="311"/>
      <c r="GX1481" s="311"/>
      <c r="GY1481" s="311"/>
      <c r="GZ1481" s="311"/>
      <c r="HA1481" s="311"/>
      <c r="HB1481" s="311"/>
      <c r="HC1481" s="311"/>
      <c r="HD1481" s="311"/>
      <c r="HE1481" s="311"/>
      <c r="HF1481" s="311"/>
      <c r="HG1481" s="311"/>
      <c r="HH1481" s="311"/>
      <c r="HI1481" s="311"/>
      <c r="HJ1481" s="311"/>
      <c r="HK1481" s="311"/>
      <c r="HL1481" s="311"/>
      <c r="HM1481" s="311"/>
      <c r="HN1481" s="311"/>
      <c r="HO1481" s="311"/>
      <c r="HP1481" s="311"/>
      <c r="HQ1481" s="311"/>
      <c r="HR1481" s="311"/>
      <c r="HS1481" s="311"/>
      <c r="HT1481" s="311"/>
      <c r="HU1481" s="311"/>
      <c r="HV1481" s="311"/>
      <c r="HW1481" s="311"/>
      <c r="HX1481" s="311"/>
      <c r="HY1481" s="311"/>
      <c r="HZ1481" s="311"/>
      <c r="IA1481" s="311"/>
      <c r="IB1481" s="311"/>
      <c r="IC1481" s="311"/>
      <c r="ID1481" s="311"/>
      <c r="IE1481" s="311"/>
      <c r="IF1481" s="311"/>
      <c r="IG1481" s="311"/>
      <c r="IH1481" s="311"/>
      <c r="II1481" s="311"/>
      <c r="IJ1481" s="311"/>
      <c r="IK1481" s="311"/>
      <c r="IL1481" s="311"/>
      <c r="IM1481" s="311"/>
      <c r="IN1481" s="311"/>
      <c r="IO1481" s="311"/>
      <c r="IP1481" s="311"/>
      <c r="IQ1481" s="311"/>
      <c r="IR1481" s="311"/>
      <c r="IS1481" s="311"/>
      <c r="IT1481" s="311"/>
      <c r="IU1481" s="311"/>
      <c r="IV1481" s="311"/>
    </row>
    <row r="1482" spans="1:256" s="309" customFormat="1" ht="12.75">
      <c r="A1482" s="305"/>
      <c r="B1482" s="306">
        <v>1557633</v>
      </c>
      <c r="C1482" s="305" t="s">
        <v>1093</v>
      </c>
      <c r="D1482" s="305" t="s">
        <v>1088</v>
      </c>
      <c r="E1482" s="305"/>
      <c r="F1482" s="307"/>
      <c r="G1482" s="307"/>
      <c r="H1482" s="306">
        <v>1352830</v>
      </c>
      <c r="I1482" s="308">
        <v>3090.5416666666665</v>
      </c>
      <c r="K1482" s="310"/>
      <c r="L1482" s="311"/>
      <c r="M1482" s="68">
        <v>504</v>
      </c>
      <c r="N1482" s="311"/>
      <c r="O1482" s="311"/>
      <c r="P1482" s="311"/>
      <c r="Q1482" s="311"/>
      <c r="R1482" s="311"/>
      <c r="S1482" s="311"/>
      <c r="T1482" s="311"/>
      <c r="U1482" s="311"/>
      <c r="V1482" s="311"/>
      <c r="W1482" s="311"/>
      <c r="X1482" s="311"/>
      <c r="Y1482" s="311"/>
      <c r="Z1482" s="311"/>
      <c r="AA1482" s="311"/>
      <c r="AB1482" s="311"/>
      <c r="AC1482" s="311"/>
      <c r="AD1482" s="311"/>
      <c r="AE1482" s="311"/>
      <c r="AF1482" s="311"/>
      <c r="AG1482" s="311"/>
      <c r="AH1482" s="311"/>
      <c r="AI1482" s="311"/>
      <c r="AJ1482" s="311"/>
      <c r="AK1482" s="311"/>
      <c r="AL1482" s="311"/>
      <c r="AM1482" s="311"/>
      <c r="AN1482" s="311"/>
      <c r="AO1482" s="311"/>
      <c r="AP1482" s="311"/>
      <c r="AQ1482" s="311"/>
      <c r="AR1482" s="311"/>
      <c r="AS1482" s="311"/>
      <c r="AT1482" s="311"/>
      <c r="AU1482" s="311"/>
      <c r="AV1482" s="311"/>
      <c r="AW1482" s="311"/>
      <c r="AX1482" s="311"/>
      <c r="AY1482" s="311"/>
      <c r="AZ1482" s="311"/>
      <c r="BA1482" s="311"/>
      <c r="BB1482" s="311"/>
      <c r="BC1482" s="311"/>
      <c r="BD1482" s="311"/>
      <c r="BE1482" s="311"/>
      <c r="BF1482" s="311"/>
      <c r="BG1482" s="311"/>
      <c r="BH1482" s="311"/>
      <c r="BI1482" s="311"/>
      <c r="BJ1482" s="311"/>
      <c r="BK1482" s="311"/>
      <c r="BL1482" s="311"/>
      <c r="BM1482" s="311"/>
      <c r="BN1482" s="311"/>
      <c r="BO1482" s="311"/>
      <c r="BP1482" s="311"/>
      <c r="BQ1482" s="311"/>
      <c r="BR1482" s="311"/>
      <c r="BS1482" s="311"/>
      <c r="BT1482" s="311"/>
      <c r="BU1482" s="311"/>
      <c r="BV1482" s="311"/>
      <c r="BW1482" s="311"/>
      <c r="BX1482" s="311"/>
      <c r="BY1482" s="311"/>
      <c r="BZ1482" s="311"/>
      <c r="CA1482" s="311"/>
      <c r="CB1482" s="311"/>
      <c r="CC1482" s="311"/>
      <c r="CD1482" s="311"/>
      <c r="CE1482" s="311"/>
      <c r="CF1482" s="311"/>
      <c r="CG1482" s="311"/>
      <c r="CH1482" s="311"/>
      <c r="CI1482" s="311"/>
      <c r="CJ1482" s="311"/>
      <c r="CK1482" s="311"/>
      <c r="CL1482" s="311"/>
      <c r="CM1482" s="311"/>
      <c r="CN1482" s="311"/>
      <c r="CO1482" s="311"/>
      <c r="CP1482" s="311"/>
      <c r="CQ1482" s="311"/>
      <c r="CR1482" s="311"/>
      <c r="CS1482" s="311"/>
      <c r="CT1482" s="311"/>
      <c r="CU1482" s="311"/>
      <c r="CV1482" s="311"/>
      <c r="CW1482" s="311"/>
      <c r="CX1482" s="311"/>
      <c r="CY1482" s="311"/>
      <c r="CZ1482" s="311"/>
      <c r="DA1482" s="311"/>
      <c r="DB1482" s="311"/>
      <c r="DC1482" s="311"/>
      <c r="DD1482" s="311"/>
      <c r="DE1482" s="311"/>
      <c r="DF1482" s="311"/>
      <c r="DG1482" s="311"/>
      <c r="DH1482" s="311"/>
      <c r="DI1482" s="311"/>
      <c r="DJ1482" s="311"/>
      <c r="DK1482" s="311"/>
      <c r="DL1482" s="311"/>
      <c r="DM1482" s="311"/>
      <c r="DN1482" s="311"/>
      <c r="DO1482" s="311"/>
      <c r="DP1482" s="311"/>
      <c r="DQ1482" s="311"/>
      <c r="DR1482" s="311"/>
      <c r="DS1482" s="311"/>
      <c r="DT1482" s="311"/>
      <c r="DU1482" s="311"/>
      <c r="DV1482" s="311"/>
      <c r="DW1482" s="311"/>
      <c r="DX1482" s="311"/>
      <c r="DY1482" s="311"/>
      <c r="DZ1482" s="311"/>
      <c r="EA1482" s="311"/>
      <c r="EB1482" s="311"/>
      <c r="EC1482" s="311"/>
      <c r="ED1482" s="311"/>
      <c r="EE1482" s="311"/>
      <c r="EF1482" s="311"/>
      <c r="EG1482" s="311"/>
      <c r="EH1482" s="311"/>
      <c r="EI1482" s="311"/>
      <c r="EJ1482" s="311"/>
      <c r="EK1482" s="311"/>
      <c r="EL1482" s="311"/>
      <c r="EM1482" s="311"/>
      <c r="EN1482" s="311"/>
      <c r="EO1482" s="311"/>
      <c r="EP1482" s="311"/>
      <c r="EQ1482" s="311"/>
      <c r="ER1482" s="311"/>
      <c r="ES1482" s="311"/>
      <c r="ET1482" s="311"/>
      <c r="EU1482" s="311"/>
      <c r="EV1482" s="311"/>
      <c r="EW1482" s="311"/>
      <c r="EX1482" s="311"/>
      <c r="EY1482" s="311"/>
      <c r="EZ1482" s="311"/>
      <c r="FA1482" s="311"/>
      <c r="FB1482" s="311"/>
      <c r="FC1482" s="311"/>
      <c r="FD1482" s="311"/>
      <c r="FE1482" s="311"/>
      <c r="FF1482" s="311"/>
      <c r="FG1482" s="311"/>
      <c r="FH1482" s="311"/>
      <c r="FI1482" s="311"/>
      <c r="FJ1482" s="311"/>
      <c r="FK1482" s="311"/>
      <c r="FL1482" s="311"/>
      <c r="FM1482" s="311"/>
      <c r="FN1482" s="311"/>
      <c r="FO1482" s="311"/>
      <c r="FP1482" s="311"/>
      <c r="FQ1482" s="311"/>
      <c r="FR1482" s="311"/>
      <c r="FS1482" s="311"/>
      <c r="FT1482" s="311"/>
      <c r="FU1482" s="311"/>
      <c r="FV1482" s="311"/>
      <c r="FW1482" s="311"/>
      <c r="FX1482" s="311"/>
      <c r="FY1482" s="311"/>
      <c r="FZ1482" s="311"/>
      <c r="GA1482" s="311"/>
      <c r="GB1482" s="311"/>
      <c r="GC1482" s="311"/>
      <c r="GD1482" s="311"/>
      <c r="GE1482" s="311"/>
      <c r="GF1482" s="311"/>
      <c r="GG1482" s="311"/>
      <c r="GH1482" s="311"/>
      <c r="GI1482" s="311"/>
      <c r="GJ1482" s="311"/>
      <c r="GK1482" s="311"/>
      <c r="GL1482" s="311"/>
      <c r="GM1482" s="311"/>
      <c r="GN1482" s="311"/>
      <c r="GO1482" s="311"/>
      <c r="GP1482" s="311"/>
      <c r="GQ1482" s="311"/>
      <c r="GR1482" s="311"/>
      <c r="GS1482" s="311"/>
      <c r="GT1482" s="311"/>
      <c r="GU1482" s="311"/>
      <c r="GV1482" s="311"/>
      <c r="GW1482" s="311"/>
      <c r="GX1482" s="311"/>
      <c r="GY1482" s="311"/>
      <c r="GZ1482" s="311"/>
      <c r="HA1482" s="311"/>
      <c r="HB1482" s="311"/>
      <c r="HC1482" s="311"/>
      <c r="HD1482" s="311"/>
      <c r="HE1482" s="311"/>
      <c r="HF1482" s="311"/>
      <c r="HG1482" s="311"/>
      <c r="HH1482" s="311"/>
      <c r="HI1482" s="311"/>
      <c r="HJ1482" s="311"/>
      <c r="HK1482" s="311"/>
      <c r="HL1482" s="311"/>
      <c r="HM1482" s="311"/>
      <c r="HN1482" s="311"/>
      <c r="HO1482" s="311"/>
      <c r="HP1482" s="311"/>
      <c r="HQ1482" s="311"/>
      <c r="HR1482" s="311"/>
      <c r="HS1482" s="311"/>
      <c r="HT1482" s="311"/>
      <c r="HU1482" s="311"/>
      <c r="HV1482" s="311"/>
      <c r="HW1482" s="311"/>
      <c r="HX1482" s="311"/>
      <c r="HY1482" s="311"/>
      <c r="HZ1482" s="311"/>
      <c r="IA1482" s="311"/>
      <c r="IB1482" s="311"/>
      <c r="IC1482" s="311"/>
      <c r="ID1482" s="311"/>
      <c r="IE1482" s="311"/>
      <c r="IF1482" s="311"/>
      <c r="IG1482" s="311"/>
      <c r="IH1482" s="311"/>
      <c r="II1482" s="311"/>
      <c r="IJ1482" s="311"/>
      <c r="IK1482" s="311"/>
      <c r="IL1482" s="311"/>
      <c r="IM1482" s="311"/>
      <c r="IN1482" s="311"/>
      <c r="IO1482" s="311"/>
      <c r="IP1482" s="311"/>
      <c r="IQ1482" s="311"/>
      <c r="IR1482" s="311"/>
      <c r="IS1482" s="311"/>
      <c r="IT1482" s="311"/>
      <c r="IU1482" s="311"/>
      <c r="IV1482" s="311"/>
    </row>
    <row r="1483" spans="1:256" s="309" customFormat="1" ht="12.75">
      <c r="A1483" s="305"/>
      <c r="B1483" s="306">
        <v>1482096</v>
      </c>
      <c r="C1483" s="305" t="s">
        <v>1093</v>
      </c>
      <c r="D1483" s="305" t="s">
        <v>1172</v>
      </c>
      <c r="E1483" s="305"/>
      <c r="F1483" s="307"/>
      <c r="G1483" s="307"/>
      <c r="H1483" s="306">
        <v>-129266</v>
      </c>
      <c r="I1483" s="308">
        <v>2940.6666666666665</v>
      </c>
      <c r="K1483" s="310"/>
      <c r="L1483" s="311"/>
      <c r="M1483" s="68">
        <v>504</v>
      </c>
      <c r="N1483" s="311"/>
      <c r="O1483" s="311"/>
      <c r="P1483" s="311"/>
      <c r="Q1483" s="311"/>
      <c r="R1483" s="311"/>
      <c r="S1483" s="311"/>
      <c r="T1483" s="311"/>
      <c r="U1483" s="311"/>
      <c r="V1483" s="311"/>
      <c r="W1483" s="311"/>
      <c r="X1483" s="311"/>
      <c r="Y1483" s="311"/>
      <c r="Z1483" s="311"/>
      <c r="AA1483" s="311"/>
      <c r="AB1483" s="311"/>
      <c r="AC1483" s="311"/>
      <c r="AD1483" s="311"/>
      <c r="AE1483" s="311"/>
      <c r="AF1483" s="311"/>
      <c r="AG1483" s="311"/>
      <c r="AH1483" s="311"/>
      <c r="AI1483" s="311"/>
      <c r="AJ1483" s="311"/>
      <c r="AK1483" s="311"/>
      <c r="AL1483" s="311"/>
      <c r="AM1483" s="311"/>
      <c r="AN1483" s="311"/>
      <c r="AO1483" s="311"/>
      <c r="AP1483" s="311"/>
      <c r="AQ1483" s="311"/>
      <c r="AR1483" s="311"/>
      <c r="AS1483" s="311"/>
      <c r="AT1483" s="311"/>
      <c r="AU1483" s="311"/>
      <c r="AV1483" s="311"/>
      <c r="AW1483" s="311"/>
      <c r="AX1483" s="311"/>
      <c r="AY1483" s="311"/>
      <c r="AZ1483" s="311"/>
      <c r="BA1483" s="311"/>
      <c r="BB1483" s="311"/>
      <c r="BC1483" s="311"/>
      <c r="BD1483" s="311"/>
      <c r="BE1483" s="311"/>
      <c r="BF1483" s="311"/>
      <c r="BG1483" s="311"/>
      <c r="BH1483" s="311"/>
      <c r="BI1483" s="311"/>
      <c r="BJ1483" s="311"/>
      <c r="BK1483" s="311"/>
      <c r="BL1483" s="311"/>
      <c r="BM1483" s="311"/>
      <c r="BN1483" s="311"/>
      <c r="BO1483" s="311"/>
      <c r="BP1483" s="311"/>
      <c r="BQ1483" s="311"/>
      <c r="BR1483" s="311"/>
      <c r="BS1483" s="311"/>
      <c r="BT1483" s="311"/>
      <c r="BU1483" s="311"/>
      <c r="BV1483" s="311"/>
      <c r="BW1483" s="311"/>
      <c r="BX1483" s="311"/>
      <c r="BY1483" s="311"/>
      <c r="BZ1483" s="311"/>
      <c r="CA1483" s="311"/>
      <c r="CB1483" s="311"/>
      <c r="CC1483" s="311"/>
      <c r="CD1483" s="311"/>
      <c r="CE1483" s="311"/>
      <c r="CF1483" s="311"/>
      <c r="CG1483" s="311"/>
      <c r="CH1483" s="311"/>
      <c r="CI1483" s="311"/>
      <c r="CJ1483" s="311"/>
      <c r="CK1483" s="311"/>
      <c r="CL1483" s="311"/>
      <c r="CM1483" s="311"/>
      <c r="CN1483" s="311"/>
      <c r="CO1483" s="311"/>
      <c r="CP1483" s="311"/>
      <c r="CQ1483" s="311"/>
      <c r="CR1483" s="311"/>
      <c r="CS1483" s="311"/>
      <c r="CT1483" s="311"/>
      <c r="CU1483" s="311"/>
      <c r="CV1483" s="311"/>
      <c r="CW1483" s="311"/>
      <c r="CX1483" s="311"/>
      <c r="CY1483" s="311"/>
      <c r="CZ1483" s="311"/>
      <c r="DA1483" s="311"/>
      <c r="DB1483" s="311"/>
      <c r="DC1483" s="311"/>
      <c r="DD1483" s="311"/>
      <c r="DE1483" s="311"/>
      <c r="DF1483" s="311"/>
      <c r="DG1483" s="311"/>
      <c r="DH1483" s="311"/>
      <c r="DI1483" s="311"/>
      <c r="DJ1483" s="311"/>
      <c r="DK1483" s="311"/>
      <c r="DL1483" s="311"/>
      <c r="DM1483" s="311"/>
      <c r="DN1483" s="311"/>
      <c r="DO1483" s="311"/>
      <c r="DP1483" s="311"/>
      <c r="DQ1483" s="311"/>
      <c r="DR1483" s="311"/>
      <c r="DS1483" s="311"/>
      <c r="DT1483" s="311"/>
      <c r="DU1483" s="311"/>
      <c r="DV1483" s="311"/>
      <c r="DW1483" s="311"/>
      <c r="DX1483" s="311"/>
      <c r="DY1483" s="311"/>
      <c r="DZ1483" s="311"/>
      <c r="EA1483" s="311"/>
      <c r="EB1483" s="311"/>
      <c r="EC1483" s="311"/>
      <c r="ED1483" s="311"/>
      <c r="EE1483" s="311"/>
      <c r="EF1483" s="311"/>
      <c r="EG1483" s="311"/>
      <c r="EH1483" s="311"/>
      <c r="EI1483" s="311"/>
      <c r="EJ1483" s="311"/>
      <c r="EK1483" s="311"/>
      <c r="EL1483" s="311"/>
      <c r="EM1483" s="311"/>
      <c r="EN1483" s="311"/>
      <c r="EO1483" s="311"/>
      <c r="EP1483" s="311"/>
      <c r="EQ1483" s="311"/>
      <c r="ER1483" s="311"/>
      <c r="ES1483" s="311"/>
      <c r="ET1483" s="311"/>
      <c r="EU1483" s="311"/>
      <c r="EV1483" s="311"/>
      <c r="EW1483" s="311"/>
      <c r="EX1483" s="311"/>
      <c r="EY1483" s="311"/>
      <c r="EZ1483" s="311"/>
      <c r="FA1483" s="311"/>
      <c r="FB1483" s="311"/>
      <c r="FC1483" s="311"/>
      <c r="FD1483" s="311"/>
      <c r="FE1483" s="311"/>
      <c r="FF1483" s="311"/>
      <c r="FG1483" s="311"/>
      <c r="FH1483" s="311"/>
      <c r="FI1483" s="311"/>
      <c r="FJ1483" s="311"/>
      <c r="FK1483" s="311"/>
      <c r="FL1483" s="311"/>
      <c r="FM1483" s="311"/>
      <c r="FN1483" s="311"/>
      <c r="FO1483" s="311"/>
      <c r="FP1483" s="311"/>
      <c r="FQ1483" s="311"/>
      <c r="FR1483" s="311"/>
      <c r="FS1483" s="311"/>
      <c r="FT1483" s="311"/>
      <c r="FU1483" s="311"/>
      <c r="FV1483" s="311"/>
      <c r="FW1483" s="311"/>
      <c r="FX1483" s="311"/>
      <c r="FY1483" s="311"/>
      <c r="FZ1483" s="311"/>
      <c r="GA1483" s="311"/>
      <c r="GB1483" s="311"/>
      <c r="GC1483" s="311"/>
      <c r="GD1483" s="311"/>
      <c r="GE1483" s="311"/>
      <c r="GF1483" s="311"/>
      <c r="GG1483" s="311"/>
      <c r="GH1483" s="311"/>
      <c r="GI1483" s="311"/>
      <c r="GJ1483" s="311"/>
      <c r="GK1483" s="311"/>
      <c r="GL1483" s="311"/>
      <c r="GM1483" s="311"/>
      <c r="GN1483" s="311"/>
      <c r="GO1483" s="311"/>
      <c r="GP1483" s="311"/>
      <c r="GQ1483" s="311"/>
      <c r="GR1483" s="311"/>
      <c r="GS1483" s="311"/>
      <c r="GT1483" s="311"/>
      <c r="GU1483" s="311"/>
      <c r="GV1483" s="311"/>
      <c r="GW1483" s="311"/>
      <c r="GX1483" s="311"/>
      <c r="GY1483" s="311"/>
      <c r="GZ1483" s="311"/>
      <c r="HA1483" s="311"/>
      <c r="HB1483" s="311"/>
      <c r="HC1483" s="311"/>
      <c r="HD1483" s="311"/>
      <c r="HE1483" s="311"/>
      <c r="HF1483" s="311"/>
      <c r="HG1483" s="311"/>
      <c r="HH1483" s="311"/>
      <c r="HI1483" s="311"/>
      <c r="HJ1483" s="311"/>
      <c r="HK1483" s="311"/>
      <c r="HL1483" s="311"/>
      <c r="HM1483" s="311"/>
      <c r="HN1483" s="311"/>
      <c r="HO1483" s="311"/>
      <c r="HP1483" s="311"/>
      <c r="HQ1483" s="311"/>
      <c r="HR1483" s="311"/>
      <c r="HS1483" s="311"/>
      <c r="HT1483" s="311"/>
      <c r="HU1483" s="311"/>
      <c r="HV1483" s="311"/>
      <c r="HW1483" s="311"/>
      <c r="HX1483" s="311"/>
      <c r="HY1483" s="311"/>
      <c r="HZ1483" s="311"/>
      <c r="IA1483" s="311"/>
      <c r="IB1483" s="311"/>
      <c r="IC1483" s="311"/>
      <c r="ID1483" s="311"/>
      <c r="IE1483" s="311"/>
      <c r="IF1483" s="311"/>
      <c r="IG1483" s="311"/>
      <c r="IH1483" s="311"/>
      <c r="II1483" s="311"/>
      <c r="IJ1483" s="311"/>
      <c r="IK1483" s="311"/>
      <c r="IL1483" s="311"/>
      <c r="IM1483" s="311"/>
      <c r="IN1483" s="311"/>
      <c r="IO1483" s="311"/>
      <c r="IP1483" s="311"/>
      <c r="IQ1483" s="311"/>
      <c r="IR1483" s="311"/>
      <c r="IS1483" s="311"/>
      <c r="IT1483" s="311"/>
      <c r="IU1483" s="311"/>
      <c r="IV1483" s="311"/>
    </row>
    <row r="1484" spans="1:13" s="281" customFormat="1" ht="12.75">
      <c r="A1484" s="312"/>
      <c r="B1484" s="313">
        <v>129266</v>
      </c>
      <c r="C1484" s="312" t="s">
        <v>1093</v>
      </c>
      <c r="D1484" s="312" t="s">
        <v>1173</v>
      </c>
      <c r="E1484" s="312"/>
      <c r="F1484" s="314"/>
      <c r="G1484" s="315"/>
      <c r="H1484" s="313">
        <v>-258532</v>
      </c>
      <c r="I1484" s="316">
        <v>256.48015873015873</v>
      </c>
      <c r="M1484" s="45">
        <v>504</v>
      </c>
    </row>
    <row r="1485" spans="6:13" ht="12.75">
      <c r="F1485" s="40"/>
      <c r="M1485" s="2"/>
    </row>
    <row r="1486" spans="6:13" ht="12.75">
      <c r="F1486" s="40"/>
      <c r="M1486" s="2"/>
    </row>
    <row r="1487" spans="6:13" ht="12.75">
      <c r="F1487" s="40"/>
      <c r="M1487" s="2"/>
    </row>
    <row r="1488" spans="1:13" s="323" customFormat="1" ht="12.75">
      <c r="A1488" s="317"/>
      <c r="B1488" s="318">
        <v>-73994745.86</v>
      </c>
      <c r="C1488" s="317" t="s">
        <v>1081</v>
      </c>
      <c r="D1488" s="317" t="s">
        <v>1094</v>
      </c>
      <c r="E1488" s="317"/>
      <c r="F1488" s="319"/>
      <c r="G1488" s="320"/>
      <c r="H1488" s="321">
        <v>73994745.86</v>
      </c>
      <c r="I1488" s="322">
        <v>-147989.49172</v>
      </c>
      <c r="M1488" s="2">
        <v>500</v>
      </c>
    </row>
    <row r="1489" spans="2:13" ht="12.75">
      <c r="B1489" s="318">
        <v>3332212.5</v>
      </c>
      <c r="C1489" s="317" t="s">
        <v>1081</v>
      </c>
      <c r="D1489" s="317" t="s">
        <v>1090</v>
      </c>
      <c r="F1489" s="40"/>
      <c r="H1489" s="321">
        <v>70662533.36</v>
      </c>
      <c r="I1489" s="322">
        <v>6800.433673469388</v>
      </c>
      <c r="M1489" s="2">
        <v>490</v>
      </c>
    </row>
    <row r="1490" spans="2:13" ht="12.75">
      <c r="B1490" s="318">
        <v>8918578</v>
      </c>
      <c r="C1490" s="317" t="s">
        <v>1081</v>
      </c>
      <c r="D1490" s="317" t="s">
        <v>1092</v>
      </c>
      <c r="F1490" s="40"/>
      <c r="H1490" s="321">
        <v>61743955.36</v>
      </c>
      <c r="I1490" s="322">
        <v>18127.191056910568</v>
      </c>
      <c r="M1490" s="2">
        <v>492</v>
      </c>
    </row>
    <row r="1491" spans="2:13" ht="12.75">
      <c r="B1491" s="318">
        <v>6610340</v>
      </c>
      <c r="C1491" s="317" t="s">
        <v>1081</v>
      </c>
      <c r="D1491" s="317" t="s">
        <v>1088</v>
      </c>
      <c r="F1491" s="40"/>
      <c r="H1491" s="321">
        <v>55133615.36</v>
      </c>
      <c r="I1491" s="322">
        <v>13115.753968253968</v>
      </c>
      <c r="M1491" s="68">
        <v>504</v>
      </c>
    </row>
    <row r="1492" spans="2:13" ht="12.75">
      <c r="B1492" s="318">
        <v>3874282.5</v>
      </c>
      <c r="C1492" s="317" t="s">
        <v>1081</v>
      </c>
      <c r="D1492" s="317" t="s">
        <v>1172</v>
      </c>
      <c r="F1492" s="40"/>
      <c r="H1492" s="321">
        <v>51259332.86</v>
      </c>
      <c r="I1492" s="322">
        <v>7687.068452380952</v>
      </c>
      <c r="M1492" s="68">
        <v>504</v>
      </c>
    </row>
    <row r="1493" spans="1:13" s="329" customFormat="1" ht="12.75">
      <c r="A1493" s="324"/>
      <c r="B1493" s="325">
        <v>-51259332.86</v>
      </c>
      <c r="C1493" s="324" t="s">
        <v>1081</v>
      </c>
      <c r="D1493" s="324" t="s">
        <v>1173</v>
      </c>
      <c r="E1493" s="324"/>
      <c r="F1493" s="326"/>
      <c r="G1493" s="327"/>
      <c r="H1493" s="325">
        <v>102518665.72</v>
      </c>
      <c r="I1493" s="328">
        <v>-101705.02551587301</v>
      </c>
      <c r="M1493" s="45">
        <v>504</v>
      </c>
    </row>
    <row r="1494" spans="6:13" ht="12.75">
      <c r="F1494" s="55"/>
      <c r="M1494" s="2"/>
    </row>
    <row r="1495" ht="12.75" hidden="1">
      <c r="M1495" s="2"/>
    </row>
    <row r="1496" ht="12.75" hidden="1">
      <c r="M1496" s="2"/>
    </row>
    <row r="1497" ht="12.75" hidden="1">
      <c r="M1497" s="2"/>
    </row>
    <row r="1498" ht="12.75" hidden="1">
      <c r="M1498" s="2"/>
    </row>
    <row r="1499" ht="12.75" hidden="1">
      <c r="M1499" s="2"/>
    </row>
    <row r="1500" ht="12.75" hidden="1">
      <c r="M1500" s="2"/>
    </row>
    <row r="1501" ht="12.75" hidden="1">
      <c r="M1501" s="2"/>
    </row>
    <row r="1502" ht="12.75" hidden="1">
      <c r="M1502" s="2"/>
    </row>
    <row r="1503" ht="12.75" hidden="1">
      <c r="M1503" s="2"/>
    </row>
    <row r="1504" ht="12.75" hidden="1">
      <c r="M1504" s="2"/>
    </row>
    <row r="1505" ht="12.75" hidden="1">
      <c r="M1505" s="2"/>
    </row>
    <row r="1506" ht="12.75" hidden="1">
      <c r="M1506" s="2"/>
    </row>
    <row r="1507" ht="12.75" hidden="1">
      <c r="M1507" s="2"/>
    </row>
    <row r="1508" ht="12.75" hidden="1">
      <c r="M1508" s="2"/>
    </row>
    <row r="1509" ht="12.75" hidden="1">
      <c r="M1509" s="2"/>
    </row>
    <row r="1510" ht="12.75" hidden="1">
      <c r="M1510" s="2"/>
    </row>
    <row r="1511" ht="12.75" hidden="1">
      <c r="M1511" s="2"/>
    </row>
    <row r="1512" ht="12.75">
      <c r="M1512" s="2"/>
    </row>
    <row r="1513" spans="1:13" s="336" customFormat="1" ht="12.75">
      <c r="A1513" s="330"/>
      <c r="B1513" s="331"/>
      <c r="C1513" s="332"/>
      <c r="D1513" s="330"/>
      <c r="E1513" s="330"/>
      <c r="F1513" s="333"/>
      <c r="G1513" s="333"/>
      <c r="H1513" s="334"/>
      <c r="I1513" s="335"/>
      <c r="K1513" s="337"/>
      <c r="M1513" s="2"/>
    </row>
    <row r="1514" spans="1:13" s="342" customFormat="1" ht="12.75">
      <c r="A1514" s="338"/>
      <c r="B1514" s="339">
        <v>-4092741</v>
      </c>
      <c r="C1514" s="338" t="s">
        <v>1078</v>
      </c>
      <c r="D1514" s="338" t="s">
        <v>1094</v>
      </c>
      <c r="E1514" s="338"/>
      <c r="F1514" s="340"/>
      <c r="G1514" s="340"/>
      <c r="H1514" s="339">
        <v>4092741</v>
      </c>
      <c r="I1514" s="341">
        <v>-8185.482</v>
      </c>
      <c r="M1514" s="2">
        <v>500</v>
      </c>
    </row>
    <row r="1515" spans="1:13" s="342" customFormat="1" ht="12.75">
      <c r="A1515" s="338"/>
      <c r="B1515" s="339">
        <v>0</v>
      </c>
      <c r="C1515" s="338" t="s">
        <v>1078</v>
      </c>
      <c r="D1515" s="338" t="s">
        <v>1090</v>
      </c>
      <c r="E1515" s="338"/>
      <c r="F1515" s="340"/>
      <c r="G1515" s="340"/>
      <c r="H1515" s="339">
        <v>0</v>
      </c>
      <c r="I1515" s="341">
        <v>0</v>
      </c>
      <c r="M1515" s="2">
        <v>490</v>
      </c>
    </row>
    <row r="1516" spans="1:13" s="342" customFormat="1" ht="12.75">
      <c r="A1516" s="338"/>
      <c r="B1516" s="339"/>
      <c r="C1516" s="338" t="s">
        <v>1078</v>
      </c>
      <c r="D1516" s="338" t="s">
        <v>1087</v>
      </c>
      <c r="E1516" s="338"/>
      <c r="F1516" s="340"/>
      <c r="G1516" s="340"/>
      <c r="H1516" s="339">
        <v>0</v>
      </c>
      <c r="I1516" s="341">
        <v>0</v>
      </c>
      <c r="M1516" s="2">
        <v>492</v>
      </c>
    </row>
    <row r="1517" spans="1:13" s="342" customFormat="1" ht="12.75">
      <c r="A1517" s="338"/>
      <c r="B1517" s="339"/>
      <c r="C1517" s="338" t="s">
        <v>1078</v>
      </c>
      <c r="D1517" s="338" t="s">
        <v>1088</v>
      </c>
      <c r="E1517" s="338"/>
      <c r="F1517" s="340"/>
      <c r="G1517" s="340"/>
      <c r="H1517" s="339">
        <v>4092741</v>
      </c>
      <c r="I1517" s="341">
        <v>0</v>
      </c>
      <c r="M1517" s="68">
        <v>504</v>
      </c>
    </row>
    <row r="1518" spans="1:13" s="342" customFormat="1" ht="12.75">
      <c r="A1518" s="338"/>
      <c r="B1518" s="339"/>
      <c r="C1518" s="338" t="s">
        <v>1078</v>
      </c>
      <c r="D1518" s="338" t="s">
        <v>1172</v>
      </c>
      <c r="E1518" s="338"/>
      <c r="F1518" s="340"/>
      <c r="G1518" s="340"/>
      <c r="H1518" s="339">
        <v>0</v>
      </c>
      <c r="I1518" s="341">
        <v>0</v>
      </c>
      <c r="M1518" s="68">
        <v>504</v>
      </c>
    </row>
    <row r="1519" spans="1:13" s="348" customFormat="1" ht="12.75">
      <c r="A1519" s="343"/>
      <c r="B1519" s="344">
        <v>-4092741</v>
      </c>
      <c r="C1519" s="343" t="s">
        <v>1078</v>
      </c>
      <c r="D1519" s="343" t="s">
        <v>1173</v>
      </c>
      <c r="E1519" s="343"/>
      <c r="F1519" s="345"/>
      <c r="G1519" s="346"/>
      <c r="H1519" s="344">
        <v>4092741</v>
      </c>
      <c r="I1519" s="347">
        <v>-8352.532653061224</v>
      </c>
      <c r="M1519" s="45">
        <v>490</v>
      </c>
    </row>
    <row r="1520" spans="6:13" ht="12.75">
      <c r="F1520" s="55"/>
      <c r="M1520" s="2"/>
    </row>
    <row r="1521" ht="12.75" hidden="1">
      <c r="M1521" s="2"/>
    </row>
    <row r="1522" ht="12.75" hidden="1">
      <c r="M1522" s="2"/>
    </row>
    <row r="1523" ht="12.75" hidden="1">
      <c r="M1523" s="2"/>
    </row>
    <row r="1524" ht="12.75" hidden="1">
      <c r="M1524" s="2"/>
    </row>
    <row r="1525" ht="12.75" hidden="1">
      <c r="M1525" s="2"/>
    </row>
    <row r="1526" ht="12.75" hidden="1">
      <c r="M1526" s="2"/>
    </row>
    <row r="1527" ht="12.75" hidden="1">
      <c r="M1527" s="2"/>
    </row>
    <row r="1528" ht="12.75" hidden="1">
      <c r="M1528" s="2"/>
    </row>
    <row r="1529" ht="12.75" hidden="1">
      <c r="M1529" s="2"/>
    </row>
    <row r="1530" ht="12.75" hidden="1">
      <c r="M1530" s="2"/>
    </row>
    <row r="1531" ht="12.75" hidden="1">
      <c r="M1531" s="2"/>
    </row>
    <row r="1532" ht="12.75" hidden="1">
      <c r="M1532" s="2"/>
    </row>
    <row r="1533" ht="12.75" hidden="1">
      <c r="M1533" s="2"/>
    </row>
    <row r="1534" ht="12.75" hidden="1">
      <c r="M1534" s="2"/>
    </row>
    <row r="1535" ht="12.75" hidden="1">
      <c r="M1535" s="2"/>
    </row>
    <row r="1536" ht="12.75" hidden="1">
      <c r="M1536" s="2"/>
    </row>
    <row r="1537" ht="12.75" hidden="1">
      <c r="M1537" s="2"/>
    </row>
    <row r="1538" ht="12.75">
      <c r="M1538" s="2"/>
    </row>
    <row r="1539" spans="1:13" s="336" customFormat="1" ht="12.75">
      <c r="A1539" s="330"/>
      <c r="B1539" s="331"/>
      <c r="C1539" s="332"/>
      <c r="D1539" s="330"/>
      <c r="E1539" s="330"/>
      <c r="F1539" s="333"/>
      <c r="G1539" s="333"/>
      <c r="H1539" s="334"/>
      <c r="I1539" s="335"/>
      <c r="K1539" s="337"/>
      <c r="M1539" s="2"/>
    </row>
    <row r="1540" spans="1:13" s="353" customFormat="1" ht="12.75">
      <c r="A1540" s="349"/>
      <c r="B1540" s="350">
        <v>-2620171.5</v>
      </c>
      <c r="C1540" s="349" t="s">
        <v>1077</v>
      </c>
      <c r="D1540" s="349" t="s">
        <v>1094</v>
      </c>
      <c r="E1540" s="349"/>
      <c r="F1540" s="351"/>
      <c r="G1540" s="351"/>
      <c r="H1540" s="350">
        <v>2620171.5</v>
      </c>
      <c r="I1540" s="352">
        <v>-5240.343</v>
      </c>
      <c r="M1540" s="2">
        <v>500</v>
      </c>
    </row>
    <row r="1541" spans="1:13" s="353" customFormat="1" ht="12.75">
      <c r="A1541" s="349"/>
      <c r="B1541" s="350">
        <v>1797912.5</v>
      </c>
      <c r="C1541" s="349" t="s">
        <v>1077</v>
      </c>
      <c r="D1541" s="349" t="s">
        <v>1090</v>
      </c>
      <c r="E1541" s="349"/>
      <c r="F1541" s="351"/>
      <c r="G1541" s="351"/>
      <c r="H1541" s="350">
        <v>822259</v>
      </c>
      <c r="I1541" s="352">
        <v>3669.2091836734694</v>
      </c>
      <c r="M1541" s="2">
        <v>490</v>
      </c>
    </row>
    <row r="1542" spans="1:13" s="353" customFormat="1" ht="12.75">
      <c r="A1542" s="349"/>
      <c r="B1542" s="350">
        <v>331500</v>
      </c>
      <c r="C1542" s="349" t="s">
        <v>1077</v>
      </c>
      <c r="D1542" s="349" t="s">
        <v>1092</v>
      </c>
      <c r="E1542" s="349"/>
      <c r="F1542" s="351"/>
      <c r="G1542" s="351"/>
      <c r="H1542" s="350">
        <v>490759</v>
      </c>
      <c r="I1542" s="352">
        <v>673.780487804878</v>
      </c>
      <c r="M1542" s="2">
        <v>492</v>
      </c>
    </row>
    <row r="1543" spans="1:13" s="353" customFormat="1" ht="12.75">
      <c r="A1543" s="349"/>
      <c r="B1543" s="350">
        <v>286300</v>
      </c>
      <c r="C1543" s="349" t="s">
        <v>1077</v>
      </c>
      <c r="D1543" s="349" t="s">
        <v>1088</v>
      </c>
      <c r="E1543" s="349"/>
      <c r="F1543" s="351"/>
      <c r="G1543" s="351"/>
      <c r="H1543" s="350">
        <v>204459</v>
      </c>
      <c r="I1543" s="352">
        <v>568.0555555555555</v>
      </c>
      <c r="M1543" s="68">
        <v>504</v>
      </c>
    </row>
    <row r="1544" spans="1:13" s="353" customFormat="1" ht="12.75">
      <c r="A1544" s="349"/>
      <c r="B1544" s="350">
        <v>46700</v>
      </c>
      <c r="C1544" s="349" t="s">
        <v>1077</v>
      </c>
      <c r="D1544" s="349" t="s">
        <v>1172</v>
      </c>
      <c r="E1544" s="349"/>
      <c r="F1544" s="351"/>
      <c r="G1544" s="351"/>
      <c r="H1544" s="350">
        <v>157759</v>
      </c>
      <c r="I1544" s="352">
        <v>92.65873015873017</v>
      </c>
      <c r="M1544" s="68">
        <v>504</v>
      </c>
    </row>
    <row r="1545" spans="1:13" s="359" customFormat="1" ht="12.75">
      <c r="A1545" s="354"/>
      <c r="B1545" s="355">
        <v>-157759</v>
      </c>
      <c r="C1545" s="354" t="s">
        <v>1077</v>
      </c>
      <c r="D1545" s="354" t="s">
        <v>1173</v>
      </c>
      <c r="E1545" s="354"/>
      <c r="F1545" s="356"/>
      <c r="G1545" s="357"/>
      <c r="H1545" s="355">
        <v>0</v>
      </c>
      <c r="I1545" s="358">
        <v>-313.0138888888889</v>
      </c>
      <c r="M1545" s="45">
        <v>504</v>
      </c>
    </row>
    <row r="1546" spans="6:13" ht="12.75">
      <c r="F1546" s="55"/>
      <c r="M1546" s="2"/>
    </row>
    <row r="1547" spans="6:13" ht="12.75">
      <c r="F1547" s="55"/>
      <c r="M1547" s="2"/>
    </row>
    <row r="1548" spans="9:13" ht="12.75">
      <c r="I1548" s="20"/>
      <c r="M1548" s="2"/>
    </row>
    <row r="1549" spans="1:13" s="363" customFormat="1" ht="12.75">
      <c r="A1549" s="360"/>
      <c r="B1549" s="361">
        <v>-3369262</v>
      </c>
      <c r="C1549" s="360" t="s">
        <v>1080</v>
      </c>
      <c r="D1549" s="360" t="s">
        <v>1094</v>
      </c>
      <c r="E1549" s="360"/>
      <c r="F1549" s="362"/>
      <c r="G1549" s="362"/>
      <c r="H1549" s="350">
        <v>3369262</v>
      </c>
      <c r="I1549" s="352">
        <v>-6738.524</v>
      </c>
      <c r="M1549" s="2">
        <v>500</v>
      </c>
    </row>
    <row r="1550" spans="1:13" s="363" customFormat="1" ht="12.75">
      <c r="A1550" s="360"/>
      <c r="B1550" s="361">
        <v>-8199463</v>
      </c>
      <c r="C1550" s="360" t="s">
        <v>1080</v>
      </c>
      <c r="D1550" s="360" t="s">
        <v>1095</v>
      </c>
      <c r="E1550" s="360"/>
      <c r="F1550" s="362"/>
      <c r="G1550" s="362"/>
      <c r="H1550" s="350">
        <v>11568725</v>
      </c>
      <c r="I1550" s="352">
        <v>-16733.597959183673</v>
      </c>
      <c r="M1550" s="2">
        <v>490</v>
      </c>
    </row>
    <row r="1551" spans="1:13" s="363" customFormat="1" ht="12.75">
      <c r="A1551" s="360"/>
      <c r="B1551" s="361">
        <v>0</v>
      </c>
      <c r="C1551" s="360" t="s">
        <v>1080</v>
      </c>
      <c r="D1551" s="360" t="s">
        <v>1090</v>
      </c>
      <c r="E1551" s="360"/>
      <c r="F1551" s="362"/>
      <c r="G1551" s="362"/>
      <c r="H1551" s="350">
        <v>11568725</v>
      </c>
      <c r="I1551" s="352">
        <v>0</v>
      </c>
      <c r="M1551" s="2">
        <v>490</v>
      </c>
    </row>
    <row r="1552" spans="1:13" s="363" customFormat="1" ht="12.75">
      <c r="A1552" s="360"/>
      <c r="B1552" s="361">
        <v>1202013</v>
      </c>
      <c r="C1552" s="360" t="s">
        <v>1080</v>
      </c>
      <c r="D1552" s="360" t="s">
        <v>1087</v>
      </c>
      <c r="E1552" s="360"/>
      <c r="F1552" s="362"/>
      <c r="G1552" s="362"/>
      <c r="H1552" s="350">
        <v>10366712</v>
      </c>
      <c r="I1552" s="352">
        <v>2443.1158536585367</v>
      </c>
      <c r="M1552" s="68">
        <v>492</v>
      </c>
    </row>
    <row r="1553" spans="1:13" s="363" customFormat="1" ht="12.75">
      <c r="A1553" s="360"/>
      <c r="B1553" s="361">
        <v>200000</v>
      </c>
      <c r="C1553" s="360" t="s">
        <v>1080</v>
      </c>
      <c r="D1553" s="360" t="s">
        <v>1096</v>
      </c>
      <c r="E1553" s="360"/>
      <c r="F1553" s="362"/>
      <c r="G1553" s="362"/>
      <c r="H1553" s="350">
        <v>10166712</v>
      </c>
      <c r="I1553" s="352">
        <v>396.8253968253968</v>
      </c>
      <c r="M1553" s="68">
        <v>504</v>
      </c>
    </row>
    <row r="1554" spans="1:13" s="363" customFormat="1" ht="12.75">
      <c r="A1554" s="360"/>
      <c r="B1554" s="361">
        <v>80000</v>
      </c>
      <c r="C1554" s="360" t="s">
        <v>1080</v>
      </c>
      <c r="D1554" s="360" t="s">
        <v>1172</v>
      </c>
      <c r="E1554" s="360"/>
      <c r="F1554" s="362"/>
      <c r="G1554" s="362"/>
      <c r="H1554" s="350">
        <v>10086712</v>
      </c>
      <c r="I1554" s="352">
        <v>158.73015873015873</v>
      </c>
      <c r="M1554" s="68">
        <v>504</v>
      </c>
    </row>
    <row r="1555" spans="1:13" s="369" customFormat="1" ht="12.75">
      <c r="A1555" s="364"/>
      <c r="B1555" s="365">
        <v>-10086712</v>
      </c>
      <c r="C1555" s="364" t="s">
        <v>1080</v>
      </c>
      <c r="D1555" s="364" t="s">
        <v>1173</v>
      </c>
      <c r="E1555" s="364"/>
      <c r="F1555" s="366"/>
      <c r="G1555" s="367"/>
      <c r="H1555" s="365"/>
      <c r="I1555" s="368">
        <v>-20013.31746031746</v>
      </c>
      <c r="M1555" s="45">
        <v>504</v>
      </c>
    </row>
    <row r="1556" spans="1:13" s="375" customFormat="1" ht="12.75">
      <c r="A1556" s="370"/>
      <c r="B1556" s="371"/>
      <c r="C1556" s="370"/>
      <c r="D1556" s="370"/>
      <c r="E1556" s="370"/>
      <c r="F1556" s="372"/>
      <c r="G1556" s="373"/>
      <c r="H1556" s="371"/>
      <c r="I1556" s="374"/>
      <c r="M1556" s="2"/>
    </row>
    <row r="1557" spans="1:13" s="375" customFormat="1" ht="12.75">
      <c r="A1557" s="370"/>
      <c r="B1557" s="371"/>
      <c r="C1557" s="370"/>
      <c r="D1557" s="370"/>
      <c r="E1557" s="370"/>
      <c r="F1557" s="372"/>
      <c r="G1557" s="373"/>
      <c r="H1557" s="371"/>
      <c r="I1557" s="374"/>
      <c r="M1557" s="2"/>
    </row>
    <row r="1558" ht="12.75">
      <c r="M1558" s="2"/>
    </row>
    <row r="1559" spans="1:13" s="353" customFormat="1" ht="12.75">
      <c r="A1559" s="349"/>
      <c r="B1559" s="512">
        <v>-9702200</v>
      </c>
      <c r="C1559" s="513" t="s">
        <v>1285</v>
      </c>
      <c r="D1559" s="513" t="s">
        <v>1095</v>
      </c>
      <c r="E1559" s="513"/>
      <c r="F1559" s="514"/>
      <c r="G1559" s="514"/>
      <c r="H1559" s="512">
        <v>9702200</v>
      </c>
      <c r="I1559" s="515">
        <v>-19404.4</v>
      </c>
      <c r="M1559" s="2">
        <v>500</v>
      </c>
    </row>
    <row r="1560" spans="1:13" s="353" customFormat="1" ht="12.75">
      <c r="A1560" s="349"/>
      <c r="B1560" s="512">
        <v>0</v>
      </c>
      <c r="C1560" s="513" t="s">
        <v>1285</v>
      </c>
      <c r="D1560" s="513" t="s">
        <v>1090</v>
      </c>
      <c r="E1560" s="513"/>
      <c r="F1560" s="514"/>
      <c r="G1560" s="514"/>
      <c r="H1560" s="512">
        <v>9702200</v>
      </c>
      <c r="I1560" s="515">
        <v>0</v>
      </c>
      <c r="M1560" s="2">
        <v>490</v>
      </c>
    </row>
    <row r="1561" spans="1:13" s="353" customFormat="1" ht="12.75">
      <c r="A1561" s="349"/>
      <c r="B1561" s="512">
        <v>0</v>
      </c>
      <c r="C1561" s="513" t="s">
        <v>1285</v>
      </c>
      <c r="D1561" s="513" t="s">
        <v>1092</v>
      </c>
      <c r="E1561" s="513"/>
      <c r="F1561" s="514"/>
      <c r="G1561" s="514"/>
      <c r="H1561" s="512">
        <v>9702200</v>
      </c>
      <c r="I1561" s="515">
        <v>0</v>
      </c>
      <c r="M1561" s="2">
        <v>492</v>
      </c>
    </row>
    <row r="1562" spans="1:13" s="353" customFormat="1" ht="12.75">
      <c r="A1562" s="349"/>
      <c r="B1562" s="512">
        <v>0</v>
      </c>
      <c r="C1562" s="513" t="s">
        <v>1285</v>
      </c>
      <c r="D1562" s="513" t="s">
        <v>1088</v>
      </c>
      <c r="E1562" s="513"/>
      <c r="F1562" s="514"/>
      <c r="G1562" s="514"/>
      <c r="H1562" s="512">
        <v>9702200</v>
      </c>
      <c r="I1562" s="515">
        <v>0</v>
      </c>
      <c r="M1562" s="68">
        <v>504</v>
      </c>
    </row>
    <row r="1563" spans="1:13" s="353" customFormat="1" ht="12.75">
      <c r="A1563" s="349"/>
      <c r="B1563" s="512">
        <v>0</v>
      </c>
      <c r="C1563" s="513" t="s">
        <v>1285</v>
      </c>
      <c r="D1563" s="513" t="s">
        <v>1172</v>
      </c>
      <c r="E1563" s="513"/>
      <c r="F1563" s="514"/>
      <c r="G1563" s="514"/>
      <c r="H1563" s="512">
        <v>9702200</v>
      </c>
      <c r="I1563" s="515">
        <v>0</v>
      </c>
      <c r="M1563" s="68">
        <v>504</v>
      </c>
    </row>
    <row r="1564" spans="1:13" s="359" customFormat="1" ht="12.75">
      <c r="A1564" s="354"/>
      <c r="B1564" s="516">
        <v>-9702200</v>
      </c>
      <c r="C1564" s="517" t="s">
        <v>1285</v>
      </c>
      <c r="D1564" s="517" t="s">
        <v>1173</v>
      </c>
      <c r="E1564" s="517"/>
      <c r="F1564" s="518"/>
      <c r="G1564" s="519"/>
      <c r="H1564" s="516">
        <v>0</v>
      </c>
      <c r="I1564" s="520">
        <v>-19250.396825396827</v>
      </c>
      <c r="M1564" s="45">
        <v>504</v>
      </c>
    </row>
    <row r="1565" spans="1:13" s="511" customFormat="1" ht="12.75">
      <c r="A1565" s="506"/>
      <c r="B1565" s="507"/>
      <c r="C1565" s="506"/>
      <c r="D1565" s="506"/>
      <c r="E1565" s="506"/>
      <c r="F1565" s="508"/>
      <c r="G1565" s="509"/>
      <c r="H1565" s="507"/>
      <c r="I1565" s="510"/>
      <c r="M1565" s="68"/>
    </row>
    <row r="1566" spans="1:13" s="511" customFormat="1" ht="12.75">
      <c r="A1566" s="506"/>
      <c r="B1566" s="507"/>
      <c r="C1566" s="506"/>
      <c r="D1566" s="506"/>
      <c r="E1566" s="506"/>
      <c r="F1566" s="508"/>
      <c r="G1566" s="509"/>
      <c r="H1566" s="507"/>
      <c r="I1566" s="510"/>
      <c r="M1566" s="68"/>
    </row>
    <row r="1567" spans="1:13" s="511" customFormat="1" ht="12.75">
      <c r="A1567" s="506"/>
      <c r="B1567" s="507"/>
      <c r="C1567" s="506"/>
      <c r="D1567" s="506"/>
      <c r="E1567" s="506"/>
      <c r="F1567" s="508"/>
      <c r="G1567" s="509"/>
      <c r="H1567" s="507"/>
      <c r="I1567" s="510"/>
      <c r="M1567" s="68"/>
    </row>
    <row r="1568" spans="1:13" s="382" customFormat="1" ht="12.75">
      <c r="A1568" s="376"/>
      <c r="B1568" s="377"/>
      <c r="C1568" s="376"/>
      <c r="D1568" s="376" t="s">
        <v>1079</v>
      </c>
      <c r="E1568" s="376"/>
      <c r="F1568" s="378"/>
      <c r="G1568" s="379"/>
      <c r="H1568" s="380"/>
      <c r="I1568" s="381"/>
      <c r="M1568" s="383"/>
    </row>
    <row r="1569" spans="1:13" s="382" customFormat="1" ht="12.75">
      <c r="A1569" s="376" t="s">
        <v>1097</v>
      </c>
      <c r="B1569" s="380"/>
      <c r="C1569" s="384"/>
      <c r="D1569" s="376"/>
      <c r="E1569" s="376"/>
      <c r="F1569" s="379"/>
      <c r="G1569" s="379"/>
      <c r="H1569" s="380"/>
      <c r="I1569" s="385"/>
      <c r="K1569" s="386"/>
      <c r="M1569" s="383"/>
    </row>
    <row r="1570" spans="1:11" s="382" customFormat="1" ht="12.75">
      <c r="A1570" s="376"/>
      <c r="B1570" s="380"/>
      <c r="C1570" s="376"/>
      <c r="D1570" s="376"/>
      <c r="E1570" s="376" t="s">
        <v>1098</v>
      </c>
      <c r="F1570" s="379"/>
      <c r="G1570" s="379"/>
      <c r="H1570" s="380"/>
      <c r="I1570" s="385"/>
      <c r="K1570" s="386"/>
    </row>
    <row r="1571" spans="1:13" s="382" customFormat="1" ht="12.75">
      <c r="A1571" s="376"/>
      <c r="B1571" s="387">
        <v>-6821780</v>
      </c>
      <c r="C1571" s="380" t="s">
        <v>1188</v>
      </c>
      <c r="D1571" s="376"/>
      <c r="E1571" s="376" t="s">
        <v>1099</v>
      </c>
      <c r="F1571" s="379"/>
      <c r="G1571" s="379"/>
      <c r="H1571" s="380">
        <v>6821780</v>
      </c>
      <c r="I1571" s="388">
        <v>14000</v>
      </c>
      <c r="K1571" s="389"/>
      <c r="M1571" s="390">
        <v>487.27</v>
      </c>
    </row>
    <row r="1572" spans="1:13" s="382" customFormat="1" ht="12.75">
      <c r="A1572" s="376"/>
      <c r="B1572" s="380">
        <v>37287</v>
      </c>
      <c r="C1572" s="376" t="s">
        <v>1100</v>
      </c>
      <c r="D1572" s="376"/>
      <c r="E1572" s="376"/>
      <c r="F1572" s="379"/>
      <c r="G1572" s="379" t="s">
        <v>1101</v>
      </c>
      <c r="H1572" s="380">
        <v>6784493</v>
      </c>
      <c r="I1572" s="388">
        <v>76.52225665442158</v>
      </c>
      <c r="K1572" s="389"/>
      <c r="M1572" s="391">
        <v>487.27</v>
      </c>
    </row>
    <row r="1573" spans="1:13" s="382" customFormat="1" ht="12.75">
      <c r="A1573" s="376"/>
      <c r="B1573" s="380">
        <v>15000</v>
      </c>
      <c r="C1573" s="376" t="s">
        <v>1100</v>
      </c>
      <c r="D1573" s="376"/>
      <c r="E1573" s="376"/>
      <c r="F1573" s="379"/>
      <c r="G1573" s="379" t="s">
        <v>315</v>
      </c>
      <c r="H1573" s="380">
        <v>6769493</v>
      </c>
      <c r="I1573" s="388">
        <v>30.783754386685</v>
      </c>
      <c r="K1573" s="389"/>
      <c r="M1573" s="391">
        <v>487.27</v>
      </c>
    </row>
    <row r="1574" spans="1:13" s="382" customFormat="1" ht="12.75">
      <c r="A1574" s="376"/>
      <c r="B1574" s="387">
        <v>-6769493</v>
      </c>
      <c r="C1574" s="384" t="s">
        <v>1102</v>
      </c>
      <c r="D1574" s="376"/>
      <c r="E1574" s="376"/>
      <c r="F1574" s="379"/>
      <c r="G1574" s="379" t="s">
        <v>1101</v>
      </c>
      <c r="H1574" s="380">
        <v>0</v>
      </c>
      <c r="I1574" s="388">
        <v>-13892.693988958894</v>
      </c>
      <c r="K1574" s="386"/>
      <c r="M1574" s="390">
        <v>487.27</v>
      </c>
    </row>
    <row r="1575" spans="1:13" s="397" customFormat="1" ht="12.75">
      <c r="A1575" s="392"/>
      <c r="B1575" s="393"/>
      <c r="C1575" s="394"/>
      <c r="D1575" s="392"/>
      <c r="E1575" s="392"/>
      <c r="F1575" s="395"/>
      <c r="G1575" s="395"/>
      <c r="H1575" s="318"/>
      <c r="I1575" s="396"/>
      <c r="K1575" s="398"/>
      <c r="M1575" s="399"/>
    </row>
    <row r="1576" spans="9:13" ht="12.75">
      <c r="I1576" s="20"/>
      <c r="M1576" s="2">
        <v>500</v>
      </c>
    </row>
    <row r="1577" spans="9:13" ht="12.75">
      <c r="I1577" s="20"/>
      <c r="M1577" s="2">
        <v>500</v>
      </c>
    </row>
    <row r="1578" spans="1:13" s="405" customFormat="1" ht="12.75">
      <c r="A1578" s="253"/>
      <c r="B1578" s="400"/>
      <c r="C1578" s="253"/>
      <c r="D1578" s="253" t="s">
        <v>1082</v>
      </c>
      <c r="E1578" s="253"/>
      <c r="F1578" s="401"/>
      <c r="G1578" s="402"/>
      <c r="H1578" s="403"/>
      <c r="I1578" s="404"/>
      <c r="M1578" s="406"/>
    </row>
    <row r="1579" spans="1:13" s="405" customFormat="1" ht="12.75">
      <c r="A1579" s="253" t="s">
        <v>1097</v>
      </c>
      <c r="B1579" s="403"/>
      <c r="C1579" s="407"/>
      <c r="D1579" s="253"/>
      <c r="E1579" s="253"/>
      <c r="F1579" s="402"/>
      <c r="G1579" s="402"/>
      <c r="H1579" s="403"/>
      <c r="I1579" s="408"/>
      <c r="K1579" s="409"/>
      <c r="M1579" s="406"/>
    </row>
    <row r="1580" spans="1:11" s="405" customFormat="1" ht="12.75">
      <c r="A1580" s="253"/>
      <c r="B1580" s="403"/>
      <c r="C1580" s="253"/>
      <c r="D1580" s="253"/>
      <c r="E1580" s="253" t="s">
        <v>1098</v>
      </c>
      <c r="F1580" s="402"/>
      <c r="G1580" s="402"/>
      <c r="H1580" s="403"/>
      <c r="I1580" s="408"/>
      <c r="K1580" s="409"/>
    </row>
    <row r="1581" spans="1:13" s="405" customFormat="1" ht="12.75">
      <c r="A1581" s="253"/>
      <c r="B1581" s="410">
        <v>-9702200</v>
      </c>
      <c r="C1581" s="403" t="s">
        <v>1188</v>
      </c>
      <c r="D1581" s="253"/>
      <c r="E1581" s="253" t="s">
        <v>1103</v>
      </c>
      <c r="F1581" s="402"/>
      <c r="G1581" s="402"/>
      <c r="H1581" s="403">
        <v>9702200</v>
      </c>
      <c r="I1581" s="411">
        <v>20000</v>
      </c>
      <c r="K1581" s="412"/>
      <c r="M1581" s="413">
        <v>485.11</v>
      </c>
    </row>
    <row r="1582" spans="1:13" s="405" customFormat="1" ht="12.75">
      <c r="A1582" s="253"/>
      <c r="B1582" s="403">
        <v>58205</v>
      </c>
      <c r="C1582" s="253" t="s">
        <v>1100</v>
      </c>
      <c r="D1582" s="253"/>
      <c r="E1582" s="253"/>
      <c r="F1582" s="402"/>
      <c r="G1582" s="402" t="s">
        <v>1104</v>
      </c>
      <c r="H1582" s="403">
        <v>9643995</v>
      </c>
      <c r="I1582" s="411">
        <v>119.98309661726206</v>
      </c>
      <c r="K1582" s="412"/>
      <c r="M1582" s="413">
        <v>485.11</v>
      </c>
    </row>
    <row r="1583" spans="1:13" s="405" customFormat="1" ht="12.75">
      <c r="A1583" s="253"/>
      <c r="B1583" s="410">
        <v>-9643995</v>
      </c>
      <c r="C1583" s="407" t="s">
        <v>1102</v>
      </c>
      <c r="D1583" s="253"/>
      <c r="E1583" s="253"/>
      <c r="F1583" s="402"/>
      <c r="G1583" s="402" t="s">
        <v>1104</v>
      </c>
      <c r="H1583" s="403">
        <v>0</v>
      </c>
      <c r="I1583" s="411">
        <v>-19880.016903382737</v>
      </c>
      <c r="K1583" s="409"/>
      <c r="M1583" s="413">
        <v>485.11</v>
      </c>
    </row>
    <row r="1584" spans="8:13" ht="12.75">
      <c r="H1584" s="5">
        <v>0</v>
      </c>
      <c r="I1584" s="20">
        <v>0</v>
      </c>
      <c r="M1584" s="2">
        <v>500</v>
      </c>
    </row>
    <row r="1585" spans="8:13" ht="12.75">
      <c r="H1585" s="5">
        <v>0</v>
      </c>
      <c r="I1585" s="20">
        <v>0</v>
      </c>
      <c r="M1585" s="2">
        <v>500</v>
      </c>
    </row>
    <row r="1586" spans="8:13" ht="12.75">
      <c r="H1586" s="5">
        <v>0</v>
      </c>
      <c r="I1586" s="20">
        <v>0</v>
      </c>
      <c r="M1586" s="2">
        <v>500</v>
      </c>
    </row>
    <row r="1587" spans="1:13" s="420" customFormat="1" ht="12.75">
      <c r="A1587" s="414"/>
      <c r="B1587" s="415"/>
      <c r="C1587" s="414"/>
      <c r="D1587" s="414" t="s">
        <v>1080</v>
      </c>
      <c r="E1587" s="414"/>
      <c r="F1587" s="416"/>
      <c r="G1587" s="417"/>
      <c r="H1587" s="418"/>
      <c r="I1587" s="419"/>
      <c r="M1587" s="421"/>
    </row>
    <row r="1588" spans="1:13" s="420" customFormat="1" ht="12.75">
      <c r="A1588" s="414" t="s">
        <v>1097</v>
      </c>
      <c r="B1588" s="418"/>
      <c r="C1588" s="422"/>
      <c r="D1588" s="414"/>
      <c r="E1588" s="414"/>
      <c r="F1588" s="417"/>
      <c r="G1588" s="417"/>
      <c r="H1588" s="418"/>
      <c r="I1588" s="423"/>
      <c r="K1588" s="424"/>
      <c r="M1588" s="421"/>
    </row>
    <row r="1589" spans="1:11" s="420" customFormat="1" ht="12.75">
      <c r="A1589" s="414"/>
      <c r="B1589" s="418"/>
      <c r="C1589" s="414"/>
      <c r="D1589" s="414"/>
      <c r="E1589" s="414" t="s">
        <v>1105</v>
      </c>
      <c r="F1589" s="417"/>
      <c r="G1589" s="417"/>
      <c r="H1589" s="418"/>
      <c r="I1589" s="423"/>
      <c r="K1589" s="424"/>
    </row>
    <row r="1590" spans="1:13" s="420" customFormat="1" ht="12.75">
      <c r="A1590" s="414"/>
      <c r="B1590" s="425">
        <v>-8199463</v>
      </c>
      <c r="C1590" s="418" t="s">
        <v>1188</v>
      </c>
      <c r="D1590" s="414"/>
      <c r="E1590" s="414" t="s">
        <v>1106</v>
      </c>
      <c r="F1590" s="417"/>
      <c r="G1590" s="417"/>
      <c r="H1590" s="418">
        <v>8199463</v>
      </c>
      <c r="I1590" s="426">
        <v>12500</v>
      </c>
      <c r="K1590" s="427"/>
      <c r="M1590" s="428">
        <v>655.95704</v>
      </c>
    </row>
    <row r="1591" spans="1:13" s="420" customFormat="1" ht="12.75">
      <c r="A1591" s="414"/>
      <c r="B1591" s="418">
        <v>0</v>
      </c>
      <c r="C1591" s="414" t="s">
        <v>1100</v>
      </c>
      <c r="D1591" s="414"/>
      <c r="E1591" s="414"/>
      <c r="F1591" s="417"/>
      <c r="G1591" s="417" t="s">
        <v>1107</v>
      </c>
      <c r="H1591" s="418">
        <v>8199463</v>
      </c>
      <c r="I1591" s="426">
        <v>0</v>
      </c>
      <c r="K1591" s="427"/>
      <c r="M1591" s="428">
        <v>655.95704</v>
      </c>
    </row>
    <row r="1592" spans="1:13" s="420" customFormat="1" ht="12.75">
      <c r="A1592" s="414"/>
      <c r="B1592" s="425">
        <v>-8199463</v>
      </c>
      <c r="C1592" s="422" t="s">
        <v>1102</v>
      </c>
      <c r="D1592" s="414"/>
      <c r="E1592" s="414"/>
      <c r="F1592" s="417"/>
      <c r="G1592" s="417" t="s">
        <v>1107</v>
      </c>
      <c r="H1592" s="418">
        <v>0</v>
      </c>
      <c r="I1592" s="426">
        <v>-12500</v>
      </c>
      <c r="K1592" s="424"/>
      <c r="M1592" s="428">
        <v>655.95704</v>
      </c>
    </row>
    <row r="1593" spans="8:13" ht="12.75">
      <c r="H1593" s="5">
        <v>0</v>
      </c>
      <c r="I1593" s="20">
        <v>0</v>
      </c>
      <c r="M1593" s="2">
        <v>500</v>
      </c>
    </row>
    <row r="1594" spans="8:13" ht="12.75">
      <c r="H1594" s="5">
        <v>0</v>
      </c>
      <c r="I1594" s="20">
        <v>0</v>
      </c>
      <c r="M1594" s="2">
        <v>500</v>
      </c>
    </row>
    <row r="1595" spans="8:13" ht="12.75">
      <c r="H1595" s="5">
        <v>0</v>
      </c>
      <c r="I1595" s="20">
        <v>0</v>
      </c>
      <c r="M1595" s="2">
        <v>500</v>
      </c>
    </row>
    <row r="1596" spans="1:13" s="311" customFormat="1" ht="12.75">
      <c r="A1596" s="429"/>
      <c r="B1596" s="430"/>
      <c r="C1596" s="429"/>
      <c r="D1596" s="429" t="s">
        <v>1108</v>
      </c>
      <c r="E1596" s="429"/>
      <c r="F1596" s="431"/>
      <c r="G1596" s="432"/>
      <c r="H1596" s="433"/>
      <c r="I1596" s="434"/>
      <c r="M1596" s="435"/>
    </row>
    <row r="1597" spans="1:13" s="311" customFormat="1" ht="12.75">
      <c r="A1597" s="429" t="s">
        <v>1097</v>
      </c>
      <c r="B1597" s="433"/>
      <c r="C1597" s="436"/>
      <c r="D1597" s="429"/>
      <c r="E1597" s="429"/>
      <c r="F1597" s="432"/>
      <c r="G1597" s="432"/>
      <c r="H1597" s="433"/>
      <c r="I1597" s="437"/>
      <c r="K1597" s="310"/>
      <c r="M1597" s="435"/>
    </row>
    <row r="1598" spans="1:11" s="311" customFormat="1" ht="12.75">
      <c r="A1598" s="429"/>
      <c r="B1598" s="433"/>
      <c r="C1598" s="429"/>
      <c r="D1598" s="429"/>
      <c r="E1598" s="429" t="s">
        <v>1109</v>
      </c>
      <c r="F1598" s="432"/>
      <c r="G1598" s="432"/>
      <c r="H1598" s="433"/>
      <c r="I1598" s="437"/>
      <c r="K1598" s="310"/>
    </row>
    <row r="1599" spans="1:13" s="311" customFormat="1" ht="12.75">
      <c r="A1599" s="429"/>
      <c r="B1599" s="438">
        <v>-2885250</v>
      </c>
      <c r="C1599" s="433" t="s">
        <v>1188</v>
      </c>
      <c r="D1599" s="429"/>
      <c r="E1599" s="429" t="s">
        <v>1110</v>
      </c>
      <c r="F1599" s="432"/>
      <c r="G1599" s="432"/>
      <c r="H1599" s="433">
        <v>2885250</v>
      </c>
      <c r="I1599" s="439">
        <v>3750</v>
      </c>
      <c r="K1599" s="440"/>
      <c r="M1599" s="441">
        <v>769.4</v>
      </c>
    </row>
    <row r="1600" spans="1:13" s="311" customFormat="1" ht="12.75">
      <c r="A1600" s="429"/>
      <c r="B1600" s="433">
        <v>0</v>
      </c>
      <c r="C1600" s="429" t="s">
        <v>1100</v>
      </c>
      <c r="D1600" s="429"/>
      <c r="E1600" s="429"/>
      <c r="F1600" s="432"/>
      <c r="G1600" s="432" t="s">
        <v>1111</v>
      </c>
      <c r="H1600" s="433">
        <v>2885250</v>
      </c>
      <c r="I1600" s="439">
        <v>0</v>
      </c>
      <c r="K1600" s="440"/>
      <c r="M1600" s="441">
        <v>769.4</v>
      </c>
    </row>
    <row r="1601" spans="1:13" s="311" customFormat="1" ht="12.75">
      <c r="A1601" s="429"/>
      <c r="B1601" s="438">
        <v>-2885250</v>
      </c>
      <c r="C1601" s="436" t="s">
        <v>1102</v>
      </c>
      <c r="D1601" s="429"/>
      <c r="E1601" s="429"/>
      <c r="F1601" s="432"/>
      <c r="G1601" s="432" t="s">
        <v>1111</v>
      </c>
      <c r="H1601" s="433">
        <v>0</v>
      </c>
      <c r="I1601" s="439">
        <v>-3750</v>
      </c>
      <c r="K1601" s="310"/>
      <c r="M1601" s="441">
        <v>769.4</v>
      </c>
    </row>
    <row r="1602" spans="1:13" s="309" customFormat="1" ht="12.75">
      <c r="A1602" s="305"/>
      <c r="B1602" s="306"/>
      <c r="C1602" s="305"/>
      <c r="D1602" s="305"/>
      <c r="E1602" s="305"/>
      <c r="F1602" s="442"/>
      <c r="G1602" s="442"/>
      <c r="H1602" s="306">
        <v>0</v>
      </c>
      <c r="I1602" s="443">
        <v>0</v>
      </c>
      <c r="M1602" s="435">
        <v>500</v>
      </c>
    </row>
    <row r="1603" ht="12.75"/>
    <row r="1604" ht="12.75"/>
    <row r="1605" ht="12.75"/>
    <row r="1606" ht="12.75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6.5" customHeight="1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2013-07-17T15:38:48Z</dcterms:modified>
  <cp:category/>
  <cp:version/>
  <cp:contentType/>
  <cp:contentStatus/>
</cp:coreProperties>
</file>